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-165" windowWidth="27825" windowHeight="13605"/>
  </bookViews>
  <sheets>
    <sheet name="Instituttsektoren totalt" sheetId="1" r:id="rId1"/>
    <sheet name="Internasjonale medforfattere" sheetId="2" r:id="rId2"/>
    <sheet name="Uten internasjonale medforfatte" sheetId="3" r:id="rId3"/>
  </sheets>
  <calcPr calcId="145621"/>
</workbook>
</file>

<file path=xl/calcChain.xml><?xml version="1.0" encoding="utf-8"?>
<calcChain xmlns="http://schemas.openxmlformats.org/spreadsheetml/2006/main">
  <c r="F73" i="1" l="1"/>
  <c r="G73" i="1"/>
  <c r="H73" i="1"/>
  <c r="I73" i="1"/>
  <c r="J73" i="1"/>
  <c r="K73" i="1"/>
  <c r="E73" i="1"/>
  <c r="F90" i="1"/>
  <c r="G90" i="1"/>
  <c r="H90" i="1"/>
  <c r="I90" i="1"/>
  <c r="J90" i="1"/>
  <c r="K90" i="1"/>
  <c r="E90" i="1"/>
  <c r="F91" i="3"/>
  <c r="G91" i="3"/>
  <c r="H91" i="3"/>
  <c r="I91" i="3"/>
  <c r="J91" i="3"/>
  <c r="K91" i="3"/>
  <c r="E91" i="3"/>
  <c r="F74" i="3"/>
  <c r="G74" i="3"/>
  <c r="H74" i="3"/>
  <c r="I74" i="3"/>
  <c r="J74" i="3"/>
  <c r="K74" i="3"/>
  <c r="E74" i="3"/>
  <c r="F61" i="3"/>
  <c r="G61" i="3"/>
  <c r="H61" i="3"/>
  <c r="I61" i="3"/>
  <c r="J61" i="3"/>
  <c r="K61" i="3"/>
  <c r="E61" i="3"/>
  <c r="F46" i="3"/>
  <c r="G46" i="3"/>
  <c r="H46" i="3"/>
  <c r="I46" i="3"/>
  <c r="J46" i="3"/>
  <c r="K46" i="3"/>
  <c r="E46" i="3"/>
  <c r="F36" i="3"/>
  <c r="G36" i="3"/>
  <c r="H36" i="3"/>
  <c r="I36" i="3"/>
  <c r="J36" i="3"/>
  <c r="K36" i="3"/>
  <c r="E36" i="3"/>
  <c r="F12" i="3"/>
  <c r="G12" i="3"/>
  <c r="H12" i="3"/>
  <c r="I12" i="3"/>
  <c r="J12" i="3"/>
  <c r="K12" i="3"/>
  <c r="E12" i="3"/>
  <c r="F86" i="2"/>
  <c r="G86" i="2"/>
  <c r="H86" i="2"/>
  <c r="I86" i="2"/>
  <c r="J86" i="2"/>
  <c r="K86" i="2"/>
  <c r="E86" i="2"/>
  <c r="F70" i="2"/>
  <c r="G70" i="2"/>
  <c r="H70" i="2"/>
  <c r="I70" i="2"/>
  <c r="J70" i="2"/>
  <c r="K70" i="2"/>
  <c r="E70" i="2"/>
  <c r="F58" i="2"/>
  <c r="G58" i="2"/>
  <c r="H58" i="2"/>
  <c r="I58" i="2"/>
  <c r="J58" i="2"/>
  <c r="K58" i="2"/>
  <c r="E58" i="2"/>
  <c r="F43" i="2"/>
  <c r="G43" i="2"/>
  <c r="H43" i="2"/>
  <c r="I43" i="2"/>
  <c r="J43" i="2"/>
  <c r="K43" i="2"/>
  <c r="E43" i="2"/>
  <c r="F33" i="2"/>
  <c r="G33" i="2"/>
  <c r="H33" i="2"/>
  <c r="I33" i="2"/>
  <c r="J33" i="2"/>
  <c r="K33" i="2"/>
  <c r="E33" i="2"/>
  <c r="F12" i="2"/>
  <c r="G12" i="2"/>
  <c r="H12" i="2"/>
  <c r="I12" i="2"/>
  <c r="J12" i="2"/>
  <c r="K12" i="2"/>
  <c r="E12" i="2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E63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E61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E46" i="1"/>
  <c r="E12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E36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L93" i="3" l="1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M72" i="2"/>
  <c r="M88" i="2" s="1"/>
  <c r="N72" i="2"/>
  <c r="N88" i="2" s="1"/>
  <c r="U72" i="2"/>
  <c r="U88" i="2" s="1"/>
  <c r="V72" i="2"/>
  <c r="V88" i="2" s="1"/>
  <c r="F63" i="3"/>
  <c r="F76" i="3" s="1"/>
  <c r="F93" i="3" s="1"/>
  <c r="G63" i="3"/>
  <c r="G76" i="3" s="1"/>
  <c r="G93" i="3" s="1"/>
  <c r="H63" i="3"/>
  <c r="H76" i="3" s="1"/>
  <c r="H93" i="3" s="1"/>
  <c r="I63" i="3"/>
  <c r="I76" i="3" s="1"/>
  <c r="I93" i="3" s="1"/>
  <c r="J63" i="3"/>
  <c r="J76" i="3" s="1"/>
  <c r="J93" i="3" s="1"/>
  <c r="K63" i="3"/>
  <c r="K76" i="3" s="1"/>
  <c r="K93" i="3" s="1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E63" i="3"/>
  <c r="E76" i="3" s="1"/>
  <c r="E93" i="3" s="1"/>
  <c r="F60" i="2"/>
  <c r="F72" i="2" s="1"/>
  <c r="F88" i="2" s="1"/>
  <c r="G60" i="2"/>
  <c r="G72" i="2" s="1"/>
  <c r="G88" i="2" s="1"/>
  <c r="H60" i="2"/>
  <c r="H72" i="2" s="1"/>
  <c r="H88" i="2" s="1"/>
  <c r="I60" i="2"/>
  <c r="I72" i="2" s="1"/>
  <c r="I88" i="2" s="1"/>
  <c r="J60" i="2"/>
  <c r="J72" i="2" s="1"/>
  <c r="J88" i="2" s="1"/>
  <c r="K60" i="2"/>
  <c r="K72" i="2" s="1"/>
  <c r="K88" i="2" s="1"/>
  <c r="L60" i="2"/>
  <c r="L72" i="2" s="1"/>
  <c r="L88" i="2" s="1"/>
  <c r="M60" i="2"/>
  <c r="N60" i="2"/>
  <c r="O60" i="2"/>
  <c r="O72" i="2" s="1"/>
  <c r="O88" i="2" s="1"/>
  <c r="P60" i="2"/>
  <c r="P72" i="2" s="1"/>
  <c r="P88" i="2" s="1"/>
  <c r="Q60" i="2"/>
  <c r="Q72" i="2" s="1"/>
  <c r="Q88" i="2" s="1"/>
  <c r="R60" i="2"/>
  <c r="R72" i="2" s="1"/>
  <c r="R88" i="2" s="1"/>
  <c r="S60" i="2"/>
  <c r="S72" i="2" s="1"/>
  <c r="S88" i="2" s="1"/>
  <c r="T60" i="2"/>
  <c r="T72" i="2" s="1"/>
  <c r="T88" i="2" s="1"/>
  <c r="U60" i="2"/>
  <c r="V60" i="2"/>
  <c r="W60" i="2"/>
  <c r="W72" i="2" s="1"/>
  <c r="W88" i="2" s="1"/>
  <c r="X60" i="2"/>
  <c r="X72" i="2" s="1"/>
  <c r="X88" i="2" s="1"/>
  <c r="Y60" i="2"/>
  <c r="Y72" i="2" s="1"/>
  <c r="Y88" i="2" s="1"/>
  <c r="E60" i="2"/>
  <c r="E72" i="2" s="1"/>
  <c r="E88" i="2" s="1"/>
  <c r="L75" i="1"/>
  <c r="L92" i="1" s="1"/>
  <c r="M75" i="1"/>
  <c r="M92" i="1" s="1"/>
  <c r="N75" i="1"/>
  <c r="N92" i="1" s="1"/>
  <c r="O75" i="1"/>
  <c r="O92" i="1" s="1"/>
  <c r="P75" i="1"/>
  <c r="P92" i="1" s="1"/>
  <c r="Q75" i="1"/>
  <c r="Q92" i="1" s="1"/>
  <c r="R75" i="1"/>
  <c r="R92" i="1" s="1"/>
  <c r="S75" i="1"/>
  <c r="S92" i="1" s="1"/>
  <c r="T75" i="1"/>
  <c r="T92" i="1" s="1"/>
  <c r="U75" i="1"/>
  <c r="U92" i="1" s="1"/>
  <c r="V75" i="1"/>
  <c r="V92" i="1" s="1"/>
  <c r="W75" i="1"/>
  <c r="W92" i="1" s="1"/>
  <c r="X75" i="1"/>
  <c r="X92" i="1" s="1"/>
  <c r="Y75" i="1"/>
  <c r="Y92" i="1" s="1"/>
  <c r="F75" i="1"/>
  <c r="F92" i="1" s="1"/>
  <c r="G75" i="1"/>
  <c r="G92" i="1" s="1"/>
  <c r="H75" i="1"/>
  <c r="H92" i="1" s="1"/>
  <c r="I75" i="1"/>
  <c r="I92" i="1" s="1"/>
  <c r="J75" i="1"/>
  <c r="J92" i="1" s="1"/>
  <c r="K75" i="1"/>
  <c r="K92" i="1" s="1"/>
  <c r="E75" i="1"/>
  <c r="E92" i="1" s="1"/>
</calcChain>
</file>

<file path=xl/sharedStrings.xml><?xml version="1.0" encoding="utf-8"?>
<sst xmlns="http://schemas.openxmlformats.org/spreadsheetml/2006/main" count="744" uniqueCount="223">
  <si>
    <t>Publikasjoner</t>
  </si>
  <si>
    <t>Publikasjonspoeng</t>
  </si>
  <si>
    <t>Publikasjonspoeng GML MODELL</t>
  </si>
  <si>
    <t>Monografi</t>
  </si>
  <si>
    <t>Antologiartikkel</t>
  </si>
  <si>
    <t>Artikkel</t>
  </si>
  <si>
    <t>Nivå 1</t>
  </si>
  <si>
    <t>Nivå 2</t>
  </si>
  <si>
    <t>Bioforsk</t>
  </si>
  <si>
    <t>7523</t>
  </si>
  <si>
    <t>NOFIMA</t>
  </si>
  <si>
    <t>7543</t>
  </si>
  <si>
    <t>Norsk institutt for landbruksøkonomisk forskning</t>
  </si>
  <si>
    <t>7459</t>
  </si>
  <si>
    <t>Norsk institutt for skog og landskap</t>
  </si>
  <si>
    <t>7462</t>
  </si>
  <si>
    <t>Norsk senter for bygdeforskning</t>
  </si>
  <si>
    <t>7501</t>
  </si>
  <si>
    <t>SINTEF Fiskeri og havbruk AS</t>
  </si>
  <si>
    <t>7569</t>
  </si>
  <si>
    <t>Veterinærinstituttet</t>
  </si>
  <si>
    <t>7497</t>
  </si>
  <si>
    <t>Agderforskning</t>
  </si>
  <si>
    <t>7414</t>
  </si>
  <si>
    <t>Chr. Michelsen Institute</t>
  </si>
  <si>
    <t>7416</t>
  </si>
  <si>
    <t>Forskningsstiftelsen Fafo</t>
  </si>
  <si>
    <t>7425</t>
  </si>
  <si>
    <t>Fridtjof Nansens institutt</t>
  </si>
  <si>
    <t>7430</t>
  </si>
  <si>
    <t>Institutt for samfunnsforskning</t>
  </si>
  <si>
    <t>7437</t>
  </si>
  <si>
    <t>7473</t>
  </si>
  <si>
    <t>Møreforsking</t>
  </si>
  <si>
    <t>7443</t>
  </si>
  <si>
    <t>NIFU Nordisk institutt for studier av innovasjon, forskning og utdanning</t>
  </si>
  <si>
    <t>7463</t>
  </si>
  <si>
    <t>Nordlandsforskning</t>
  </si>
  <si>
    <t>7446</t>
  </si>
  <si>
    <t>Norsk Utenrikspolitisk Institutt</t>
  </si>
  <si>
    <t>7471</t>
  </si>
  <si>
    <t>Northern Research Institute Alta</t>
  </si>
  <si>
    <t>6229</t>
  </si>
  <si>
    <t>6002</t>
  </si>
  <si>
    <t>NTNU Samfunnsforskning AS</t>
  </si>
  <si>
    <t>7403</t>
  </si>
  <si>
    <t>PRIO - Institutt for fredsforskning</t>
  </si>
  <si>
    <t>7435</t>
  </si>
  <si>
    <t>Samfunns- og næringslivsforskning AS</t>
  </si>
  <si>
    <t>7572</t>
  </si>
  <si>
    <t>Stiftelsen Frischsenteret for samfunnsøkonomisk forskning</t>
  </si>
  <si>
    <t>7495</t>
  </si>
  <si>
    <t>7401</t>
  </si>
  <si>
    <t>Telemarksforsking</t>
  </si>
  <si>
    <t>7480</t>
  </si>
  <si>
    <t>Trøndelag Forskning og Utvikling</t>
  </si>
  <si>
    <t>7448</t>
  </si>
  <si>
    <t>305</t>
  </si>
  <si>
    <t>Vestlandsforsking</t>
  </si>
  <si>
    <t>7484</t>
  </si>
  <si>
    <t>Østfoldforskning AS</t>
  </si>
  <si>
    <t>7407</t>
  </si>
  <si>
    <t>Østlandsforskning AS</t>
  </si>
  <si>
    <t>7486</t>
  </si>
  <si>
    <t>CICERO Senter for klimaforskning</t>
  </si>
  <si>
    <t>7475</t>
  </si>
  <si>
    <t>Nansen Senter for Miljø og Fjernmåling</t>
  </si>
  <si>
    <t>7444</t>
  </si>
  <si>
    <t>NILU - Norsk institutt for luftforskning</t>
  </si>
  <si>
    <t>7460</t>
  </si>
  <si>
    <t>Norsk institutt for by- og regionforskning</t>
  </si>
  <si>
    <t>7456</t>
  </si>
  <si>
    <t>Norsk institutt for kulturminneforskning</t>
  </si>
  <si>
    <t>7530</t>
  </si>
  <si>
    <t>Norsk institutt for naturforskning</t>
  </si>
  <si>
    <t>7511</t>
  </si>
  <si>
    <t>Norsk institutt for vannforskning</t>
  </si>
  <si>
    <t>7464</t>
  </si>
  <si>
    <t>Transportøkonomisk institutt</t>
  </si>
  <si>
    <t>7482</t>
  </si>
  <si>
    <t>Christian Michelsen Research</t>
  </si>
  <si>
    <t>7417</t>
  </si>
  <si>
    <t>Institutt for energiteknikk</t>
  </si>
  <si>
    <t>7492</t>
  </si>
  <si>
    <t>MARINTEK</t>
  </si>
  <si>
    <t>7566</t>
  </si>
  <si>
    <t>Norges Geotekniske Institutt</t>
  </si>
  <si>
    <t>7452</t>
  </si>
  <si>
    <t>NORSAR</t>
  </si>
  <si>
    <t>7453</t>
  </si>
  <si>
    <t>Norsk Regnesentral</t>
  </si>
  <si>
    <t>7467</t>
  </si>
  <si>
    <t>Northern Research Institute Narvik AS</t>
  </si>
  <si>
    <t>6228</t>
  </si>
  <si>
    <t>SINTEF Energi AS</t>
  </si>
  <si>
    <t>7548</t>
  </si>
  <si>
    <t>SINTEF Petroleum AS</t>
  </si>
  <si>
    <t>7571</t>
  </si>
  <si>
    <t>Tel-Tek</t>
  </si>
  <si>
    <t>7479</t>
  </si>
  <si>
    <t>Forsvarets forskningsinstitutt</t>
  </si>
  <si>
    <t>7428</t>
  </si>
  <si>
    <t>Havforskningsinstituttet</t>
  </si>
  <si>
    <t>7431</t>
  </si>
  <si>
    <t>Nasjonalt institutt for ernærings- og sjømatforskning</t>
  </si>
  <si>
    <t>7527</t>
  </si>
  <si>
    <t>Statens arbeidsmiljøinstitutt</t>
  </si>
  <si>
    <t>7476</t>
  </si>
  <si>
    <t>Statens institutt for forbruksforskning</t>
  </si>
  <si>
    <t>7528</t>
  </si>
  <si>
    <t>Statens institutt for rusmiddelforskning</t>
  </si>
  <si>
    <t>7499</t>
  </si>
  <si>
    <t>UNI Research Polytec AS</t>
  </si>
  <si>
    <t>7600</t>
  </si>
  <si>
    <t>Folkehelseinstituttet</t>
  </si>
  <si>
    <t>7502</t>
  </si>
  <si>
    <t>Kriminalomsorgens utdanningssenter KRUS</t>
  </si>
  <si>
    <t>7576</t>
  </si>
  <si>
    <t>Meteorologisk institutt</t>
  </si>
  <si>
    <t>7419</t>
  </si>
  <si>
    <t>Nasjonalmuseet for kunst, arkitektur og design</t>
  </si>
  <si>
    <t>1305</t>
  </si>
  <si>
    <t>NIOM - Nordisk Institutt for Odontologiske Materialer</t>
  </si>
  <si>
    <t>7520</t>
  </si>
  <si>
    <t>Sintef Raufoss Manufacturing AS</t>
  </si>
  <si>
    <t>7630</t>
  </si>
  <si>
    <t>Teknova AS</t>
  </si>
  <si>
    <t>7556</t>
  </si>
  <si>
    <t>Antall publikasjoner</t>
  </si>
  <si>
    <t>Antall publikasjonspoeng</t>
  </si>
  <si>
    <t>Antall publikasjonspoeng GML MODELL</t>
  </si>
  <si>
    <t>BIOFORSK</t>
  </si>
  <si>
    <t>NILF</t>
  </si>
  <si>
    <t>NISL</t>
  </si>
  <si>
    <t>BYGDEFORSK</t>
  </si>
  <si>
    <t>FISKOGHAV</t>
  </si>
  <si>
    <t>VETINST</t>
  </si>
  <si>
    <t>AGDERFORSK</t>
  </si>
  <si>
    <t>CMI</t>
  </si>
  <si>
    <t>FAFO</t>
  </si>
  <si>
    <t>FNI</t>
  </si>
  <si>
    <t>ISF</t>
  </si>
  <si>
    <t>IRIS-SN</t>
  </si>
  <si>
    <t>MF</t>
  </si>
  <si>
    <t>NIFU</t>
  </si>
  <si>
    <t>NF</t>
  </si>
  <si>
    <t>NUPI</t>
  </si>
  <si>
    <t>NORUTAL</t>
  </si>
  <si>
    <t>NORUT-SAMF</t>
  </si>
  <si>
    <t>SAMFORSK</t>
  </si>
  <si>
    <t>PRIO</t>
  </si>
  <si>
    <t>SNF</t>
  </si>
  <si>
    <t>FRISCH</t>
  </si>
  <si>
    <t>SINTEF-TS</t>
  </si>
  <si>
    <t>TF</t>
  </si>
  <si>
    <t>TFoU</t>
  </si>
  <si>
    <t>VF</t>
  </si>
  <si>
    <t>ØSTFOLDFOR</t>
  </si>
  <si>
    <t>ØF</t>
  </si>
  <si>
    <t>CICERO</t>
  </si>
  <si>
    <t>NERSC</t>
  </si>
  <si>
    <t>NILU</t>
  </si>
  <si>
    <t>NIBR</t>
  </si>
  <si>
    <t>NIKU</t>
  </si>
  <si>
    <t>NINA</t>
  </si>
  <si>
    <t>NIVA</t>
  </si>
  <si>
    <t>TØI</t>
  </si>
  <si>
    <t>CMR</t>
  </si>
  <si>
    <t>IFE</t>
  </si>
  <si>
    <t>IRIS-NT</t>
  </si>
  <si>
    <t>NGI</t>
  </si>
  <si>
    <t>NR</t>
  </si>
  <si>
    <t>NORUTNA</t>
  </si>
  <si>
    <t>NORUT-TEKN</t>
  </si>
  <si>
    <t>ENERGISINT</t>
  </si>
  <si>
    <t>SINTEFPETR</t>
  </si>
  <si>
    <t>SINTEF</t>
  </si>
  <si>
    <t>TEL-TEK</t>
  </si>
  <si>
    <t>FFI</t>
  </si>
  <si>
    <t>HAVFORSK</t>
  </si>
  <si>
    <t>NIFES</t>
  </si>
  <si>
    <t>STAMI</t>
  </si>
  <si>
    <t>SIFO</t>
  </si>
  <si>
    <t>SIRUS</t>
  </si>
  <si>
    <t>UNIPOL</t>
  </si>
  <si>
    <t>UNIFOB</t>
  </si>
  <si>
    <t>FHI</t>
  </si>
  <si>
    <t>KRUS</t>
  </si>
  <si>
    <t>MET</t>
  </si>
  <si>
    <t>NMK</t>
  </si>
  <si>
    <t>NIOM</t>
  </si>
  <si>
    <t>SRAUFOSS</t>
  </si>
  <si>
    <t>TEKNOVA</t>
  </si>
  <si>
    <t>Akronym</t>
  </si>
  <si>
    <t>SUM Primærnæringsinstitutter (opptelling)</t>
  </si>
  <si>
    <t>SUM Samfunnsvitenskapelige institutter (opptelling)</t>
  </si>
  <si>
    <t>SUM Miljøinstitutter (opptelling)</t>
  </si>
  <si>
    <t xml:space="preserve">SUM Teknisk-industrielle institutter (opptelling)
</t>
  </si>
  <si>
    <t>Sum institutter utenfor retningslinjene (opptelling)</t>
  </si>
  <si>
    <t>SUM Kandidat-institutter (opptelling)</t>
  </si>
  <si>
    <t>SUM CRIStin-institusjoner utenfor RBO (opptelling)</t>
  </si>
  <si>
    <t>Institusjonsnr, CRIStin</t>
  </si>
  <si>
    <t>Instituttnr</t>
  </si>
  <si>
    <t>Institutt</t>
  </si>
  <si>
    <t>Totalsum(unike poster)</t>
  </si>
  <si>
    <t>SUM Institutter innenfor (opptelling)</t>
  </si>
  <si>
    <t>SUM Institutter innenfor (unike poster)</t>
  </si>
  <si>
    <t>SUM Nøkkeltallsinstitutter (opptelling)</t>
  </si>
  <si>
    <t>SUM Nøkkeltallsinstitutter (unike poster)</t>
  </si>
  <si>
    <t>Totalsum (opptelling)</t>
  </si>
  <si>
    <t>Vitenskapelig publisering i 2015</t>
  </si>
  <si>
    <t>Vitenskapelig publisering i 2015 - kun dersom internasjonale medforfattere</t>
  </si>
  <si>
    <t>Vitenskapelig publisering i 2015 - kun dersom INGEN internasjonale medforfattere</t>
  </si>
  <si>
    <t>Totalsum</t>
  </si>
  <si>
    <t>International Research Institute of Stavanger (kun 7473.01.00.00)</t>
  </si>
  <si>
    <t>Northern Research Institute Tromsø AS, Samfunn (6002.10.20.00)</t>
  </si>
  <si>
    <t>SINTEF Teknologi og Samfunn (kun stedkode 7401.60.xx.xx)</t>
  </si>
  <si>
    <t>UNI Research (Stedkode 305.61.01.00 og 305.61.17.00)</t>
  </si>
  <si>
    <t>International Research Institute of Stavanger (uten 7473.01.00.00)</t>
  </si>
  <si>
    <t>Northern Research Institute Tromsø AS, Teknologi (6002.10.10.00)</t>
  </si>
  <si>
    <t>Stiftelsen SINTEF (uten Teknologi og Samfunn)</t>
  </si>
  <si>
    <t>UNI Research (Stedkode 305.61.4.00, 305.61.18.00 og 305.61.22.00)</t>
  </si>
  <si>
    <t>UNI Research (Stedkode 305.61.11.00 og 305.61.16.00)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</si>
</sst>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2">
    <xf numFmtId="0" fontId="0" fillId="0" borderId="0" xfId="0"/>
    <xf numFmtId="0" fontId="4" fillId="0" borderId="0" xfId="0" quotePrefix="1" applyFont="1" applyBorder="1" applyAlignment="1">
      <alignment horizontal="right" vertical="top"/>
    </xf>
    <xf numFmtId="0" fontId="4" fillId="0" borderId="0" xfId="0" quotePrefix="1" applyFont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quotePrefix="1" applyFont="1" applyBorder="1" applyAlignment="1">
      <alignment horizontal="left" vertical="top" wrapText="1"/>
    </xf>
    <xf numFmtId="0" fontId="8" fillId="0" borderId="0" xfId="0" applyFont="1" applyBorder="1" applyAlignment="1"/>
    <xf numFmtId="0" fontId="8" fillId="0" borderId="0" xfId="0" applyFont="1"/>
    <xf numFmtId="0" fontId="10" fillId="0" borderId="0" xfId="0" applyFont="1"/>
    <xf numFmtId="0" fontId="3" fillId="0" borderId="0" xfId="0" applyFont="1" applyFill="1"/>
    <xf numFmtId="0" fontId="3" fillId="0" borderId="0" xfId="0" applyFont="1"/>
    <xf numFmtId="0" fontId="7" fillId="0" borderId="0" xfId="0" applyFont="1" applyBorder="1"/>
    <xf numFmtId="37" fontId="4" fillId="0" borderId="0" xfId="0" applyNumberFormat="1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0" fontId="10" fillId="0" borderId="0" xfId="0" applyFont="1" applyBorder="1"/>
    <xf numFmtId="39" fontId="2" fillId="0" borderId="0" xfId="0" applyNumberFormat="1" applyFont="1" applyBorder="1" applyAlignment="1">
      <alignment vertical="center"/>
    </xf>
    <xf numFmtId="0" fontId="8" fillId="0" borderId="0" xfId="0" applyFont="1" applyBorder="1"/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9" fillId="0" borderId="0" xfId="0" applyFont="1" applyBorder="1"/>
    <xf numFmtId="39" fontId="5" fillId="0" borderId="0" xfId="0" applyNumberFormat="1" applyFont="1" applyBorder="1" applyAlignment="1">
      <alignment vertical="center"/>
    </xf>
    <xf numFmtId="0" fontId="3" fillId="0" borderId="8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3" fillId="0" borderId="11" xfId="0" applyFont="1" applyBorder="1" applyAlignment="1"/>
    <xf numFmtId="0" fontId="3" fillId="0" borderId="11" xfId="0" applyFont="1" applyBorder="1"/>
    <xf numFmtId="37" fontId="3" fillId="0" borderId="11" xfId="0" applyNumberFormat="1" applyFont="1" applyBorder="1" applyAlignment="1">
      <alignment vertical="center"/>
    </xf>
    <xf numFmtId="39" fontId="3" fillId="0" borderId="11" xfId="0" applyNumberFormat="1" applyFont="1" applyBorder="1" applyAlignment="1">
      <alignment vertical="center"/>
    </xf>
    <xf numFmtId="0" fontId="5" fillId="0" borderId="11" xfId="0" applyFont="1" applyBorder="1"/>
    <xf numFmtId="39" fontId="5" fillId="0" borderId="11" xfId="0" applyNumberFormat="1" applyFont="1" applyBorder="1" applyAlignment="1">
      <alignment vertical="center"/>
    </xf>
    <xf numFmtId="39" fontId="5" fillId="0" borderId="12" xfId="0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left" vertical="top"/>
    </xf>
    <xf numFmtId="37" fontId="4" fillId="0" borderId="0" xfId="0" applyNumberFormat="1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/>
    </xf>
    <xf numFmtId="39" fontId="2" fillId="0" borderId="6" xfId="0" applyNumberFormat="1" applyFont="1" applyBorder="1" applyAlignment="1">
      <alignment vertical="center"/>
    </xf>
    <xf numFmtId="0" fontId="5" fillId="0" borderId="10" xfId="0" applyFont="1" applyBorder="1"/>
    <xf numFmtId="39" fontId="5" fillId="0" borderId="0" xfId="0" applyNumberFormat="1" applyFont="1" applyBorder="1" applyAlignment="1">
      <alignment vertical="center"/>
    </xf>
    <xf numFmtId="39" fontId="5" fillId="0" borderId="6" xfId="0" applyNumberFormat="1" applyFont="1" applyBorder="1" applyAlignment="1">
      <alignment vertical="center"/>
    </xf>
    <xf numFmtId="0" fontId="3" fillId="0" borderId="7" xfId="0" quotePrefix="1" applyFont="1" applyBorder="1" applyAlignment="1">
      <alignment horizontal="center"/>
    </xf>
    <xf numFmtId="39" fontId="4" fillId="0" borderId="6" xfId="0" applyNumberFormat="1" applyFont="1" applyBorder="1" applyAlignment="1">
      <alignment vertical="center"/>
    </xf>
    <xf numFmtId="0" fontId="3" fillId="0" borderId="10" xfId="0" applyFont="1" applyBorder="1"/>
    <xf numFmtId="39" fontId="3" fillId="0" borderId="12" xfId="0" applyNumberFormat="1" applyFont="1" applyBorder="1" applyAlignment="1">
      <alignment vertical="center"/>
    </xf>
    <xf numFmtId="39" fontId="4" fillId="0" borderId="5" xfId="0" applyNumberFormat="1" applyFont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39" fontId="3" fillId="0" borderId="5" xfId="0" applyNumberFormat="1" applyFont="1" applyBorder="1" applyAlignment="1">
      <alignment vertical="center"/>
    </xf>
    <xf numFmtId="0" fontId="3" fillId="0" borderId="0" xfId="0" applyFont="1" applyBorder="1"/>
    <xf numFmtId="39" fontId="3" fillId="0" borderId="0" xfId="0" applyNumberFormat="1" applyFont="1" applyBorder="1" applyAlignment="1">
      <alignment vertical="center"/>
    </xf>
    <xf numFmtId="39" fontId="3" fillId="0" borderId="6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/>
    <xf numFmtId="0" fontId="3" fillId="0" borderId="14" xfId="0" applyFont="1" applyFill="1" applyBorder="1" applyAlignment="1"/>
    <xf numFmtId="0" fontId="3" fillId="0" borderId="1" xfId="1" applyFont="1" applyFill="1" applyBorder="1" applyAlignment="1">
      <alignment horizontal="left" vertical="center" wrapText="1"/>
    </xf>
    <xf numFmtId="0" fontId="3" fillId="0" borderId="10" xfId="0" applyFont="1" applyBorder="1" applyAlignment="1"/>
    <xf numFmtId="0" fontId="3" fillId="0" borderId="3" xfId="0" applyFont="1" applyBorder="1" applyAlignment="1"/>
    <xf numFmtId="0" fontId="4" fillId="0" borderId="5" xfId="0" quotePrefix="1" applyFont="1" applyBorder="1" applyAlignment="1">
      <alignment horizontal="left" vertical="top"/>
    </xf>
    <xf numFmtId="39" fontId="2" fillId="0" borderId="6" xfId="0" applyNumberFormat="1" applyFont="1" applyBorder="1" applyAlignment="1">
      <alignment vertical="center"/>
    </xf>
    <xf numFmtId="0" fontId="8" fillId="0" borderId="5" xfId="0" applyFont="1" applyBorder="1" applyAlignment="1"/>
    <xf numFmtId="39" fontId="5" fillId="0" borderId="6" xfId="0" applyNumberFormat="1" applyFont="1" applyBorder="1" applyAlignment="1">
      <alignment vertic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3" fillId="0" borderId="8" xfId="0" applyFont="1" applyBorder="1" applyAlignment="1"/>
    <xf numFmtId="37" fontId="3" fillId="0" borderId="8" xfId="0" applyNumberFormat="1" applyFont="1" applyBorder="1" applyAlignment="1">
      <alignment vertical="center"/>
    </xf>
    <xf numFmtId="39" fontId="3" fillId="0" borderId="8" xfId="0" applyNumberFormat="1" applyFont="1" applyBorder="1" applyAlignment="1">
      <alignment vertical="center"/>
    </xf>
    <xf numFmtId="39" fontId="5" fillId="0" borderId="8" xfId="0" applyNumberFormat="1" applyFont="1" applyBorder="1" applyAlignment="1">
      <alignment vertical="center"/>
    </xf>
    <xf numFmtId="39" fontId="5" fillId="0" borderId="9" xfId="0" applyNumberFormat="1" applyFont="1" applyBorder="1" applyAlignment="1">
      <alignment vertical="center"/>
    </xf>
    <xf numFmtId="0" fontId="4" fillId="0" borderId="2" xfId="0" quotePrefix="1" applyFont="1" applyBorder="1" applyAlignment="1">
      <alignment horizontal="left" vertical="top"/>
    </xf>
    <xf numFmtId="0" fontId="4" fillId="0" borderId="3" xfId="0" quotePrefix="1" applyFont="1" applyBorder="1" applyAlignment="1">
      <alignment horizontal="right" vertical="top"/>
    </xf>
    <xf numFmtId="0" fontId="7" fillId="0" borderId="3" xfId="0" applyFont="1" applyBorder="1"/>
    <xf numFmtId="37" fontId="4" fillId="0" borderId="3" xfId="0" applyNumberFormat="1" applyFont="1" applyBorder="1" applyAlignment="1">
      <alignment vertical="center"/>
    </xf>
    <xf numFmtId="39" fontId="4" fillId="0" borderId="3" xfId="0" applyNumberFormat="1" applyFont="1" applyBorder="1" applyAlignment="1">
      <alignment vertical="center"/>
    </xf>
    <xf numFmtId="0" fontId="10" fillId="0" borderId="3" xfId="0" applyFont="1" applyBorder="1"/>
    <xf numFmtId="39" fontId="2" fillId="0" borderId="3" xfId="0" applyNumberFormat="1" applyFont="1" applyBorder="1" applyAlignment="1">
      <alignment vertical="center"/>
    </xf>
    <xf numFmtId="39" fontId="2" fillId="0" borderId="4" xfId="0" applyNumberFormat="1" applyFont="1" applyBorder="1" applyAlignment="1">
      <alignment vertical="center"/>
    </xf>
    <xf numFmtId="0" fontId="4" fillId="0" borderId="7" xfId="0" quotePrefix="1" applyFont="1" applyBorder="1" applyAlignment="1">
      <alignment horizontal="left" vertical="top"/>
    </xf>
    <xf numFmtId="0" fontId="4" fillId="0" borderId="8" xfId="0" quotePrefix="1" applyFont="1" applyBorder="1" applyAlignment="1">
      <alignment horizontal="right" vertical="top"/>
    </xf>
    <xf numFmtId="0" fontId="8" fillId="0" borderId="10" xfId="0" applyFont="1" applyBorder="1" applyAlignment="1"/>
    <xf numFmtId="0" fontId="8" fillId="0" borderId="11" xfId="0" applyFont="1" applyBorder="1" applyAlignment="1"/>
    <xf numFmtId="0" fontId="3" fillId="0" borderId="11" xfId="0" quotePrefix="1" applyFont="1" applyBorder="1" applyAlignment="1">
      <alignment horizontal="left" vertical="top"/>
    </xf>
    <xf numFmtId="0" fontId="8" fillId="0" borderId="11" xfId="0" applyFont="1" applyBorder="1"/>
    <xf numFmtId="37" fontId="3" fillId="0" borderId="11" xfId="0" applyNumberFormat="1" applyFont="1" applyBorder="1" applyAlignment="1">
      <alignment vertical="center"/>
    </xf>
    <xf numFmtId="39" fontId="3" fillId="0" borderId="11" xfId="0" applyNumberFormat="1" applyFont="1" applyBorder="1" applyAlignment="1">
      <alignment vertical="center"/>
    </xf>
    <xf numFmtId="0" fontId="9" fillId="0" borderId="11" xfId="0" applyFont="1" applyBorder="1"/>
    <xf numFmtId="39" fontId="5" fillId="0" borderId="11" xfId="0" applyNumberFormat="1" applyFont="1" applyBorder="1" applyAlignment="1">
      <alignment vertical="center"/>
    </xf>
    <xf numFmtId="39" fontId="5" fillId="0" borderId="12" xfId="0" applyNumberFormat="1" applyFont="1" applyBorder="1" applyAlignment="1">
      <alignment vertical="center"/>
    </xf>
    <xf numFmtId="0" fontId="3" fillId="0" borderId="11" xfId="0" quotePrefix="1" applyFont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0" applyFont="1" applyFill="1" applyBorder="1" applyAlignment="1"/>
    <xf numFmtId="37" fontId="3" fillId="0" borderId="11" xfId="0" applyNumberFormat="1" applyFont="1" applyBorder="1"/>
    <xf numFmtId="39" fontId="3" fillId="0" borderId="11" xfId="0" applyNumberFormat="1" applyFont="1" applyBorder="1"/>
    <xf numFmtId="39" fontId="3" fillId="0" borderId="12" xfId="0" applyNumberFormat="1" applyFont="1" applyBorder="1"/>
    <xf numFmtId="0" fontId="3" fillId="0" borderId="2" xfId="0" applyFont="1" applyBorder="1" applyAlignment="1"/>
    <xf numFmtId="37" fontId="3" fillId="0" borderId="3" xfId="0" applyNumberFormat="1" applyFont="1" applyBorder="1"/>
    <xf numFmtId="39" fontId="3" fillId="0" borderId="3" xfId="0" applyNumberFormat="1" applyFont="1" applyBorder="1"/>
    <xf numFmtId="37" fontId="3" fillId="0" borderId="8" xfId="0" applyNumberFormat="1" applyFont="1" applyBorder="1" applyAlignment="1">
      <alignment vertical="center"/>
    </xf>
    <xf numFmtId="39" fontId="3" fillId="0" borderId="8" xfId="0" applyNumberFormat="1" applyFont="1" applyBorder="1" applyAlignment="1">
      <alignment vertical="center"/>
    </xf>
    <xf numFmtId="39" fontId="5" fillId="0" borderId="8" xfId="0" applyNumberFormat="1" applyFont="1" applyBorder="1" applyAlignment="1">
      <alignment vertical="center"/>
    </xf>
    <xf numFmtId="39" fontId="5" fillId="0" borderId="9" xfId="0" applyNumberFormat="1" applyFont="1" applyBorder="1" applyAlignment="1">
      <alignment vertical="center"/>
    </xf>
    <xf numFmtId="0" fontId="8" fillId="0" borderId="2" xfId="0" applyFont="1" applyBorder="1" applyAlignment="1"/>
    <xf numFmtId="0" fontId="3" fillId="0" borderId="3" xfId="1" applyFont="1" applyFill="1" applyBorder="1" applyAlignment="1">
      <alignment horizontal="left" vertical="center" wrapText="1"/>
    </xf>
    <xf numFmtId="37" fontId="3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3" fillId="0" borderId="7" xfId="0" applyFont="1" applyBorder="1" applyAlignment="1"/>
    <xf numFmtId="0" fontId="3" fillId="0" borderId="8" xfId="1" applyFont="1" applyFill="1" applyBorder="1" applyAlignment="1">
      <alignment horizontal="left" vertical="center" wrapText="1"/>
    </xf>
    <xf numFmtId="0" fontId="3" fillId="0" borderId="8" xfId="0" applyFont="1" applyBorder="1"/>
    <xf numFmtId="0" fontId="5" fillId="0" borderId="8" xfId="0" applyFont="1" applyBorder="1"/>
    <xf numFmtId="37" fontId="3" fillId="0" borderId="11" xfId="0" applyNumberFormat="1" applyFont="1" applyBorder="1"/>
    <xf numFmtId="0" fontId="4" fillId="0" borderId="13" xfId="0" quotePrefix="1" applyFont="1" applyBorder="1" applyAlignment="1">
      <alignment horizontal="left" vertical="top"/>
    </xf>
    <xf numFmtId="0" fontId="4" fillId="0" borderId="14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3" fillId="0" borderId="14" xfId="0" quotePrefix="1" applyFont="1" applyBorder="1" applyAlignment="1">
      <alignment horizontal="left" vertical="top" wrapText="1"/>
    </xf>
    <xf numFmtId="0" fontId="3" fillId="0" borderId="13" xfId="0" applyFont="1" applyFill="1" applyBorder="1" applyAlignment="1"/>
    <xf numFmtId="0" fontId="3" fillId="0" borderId="15" xfId="0" applyFont="1" applyBorder="1" applyAlignment="1"/>
    <xf numFmtId="0" fontId="3" fillId="0" borderId="14" xfId="0" quotePrefix="1" applyFont="1" applyBorder="1" applyAlignment="1">
      <alignment horizontal="left" vertical="top"/>
    </xf>
    <xf numFmtId="0" fontId="3" fillId="0" borderId="13" xfId="0" quotePrefix="1" applyFont="1" applyBorder="1" applyAlignment="1">
      <alignment horizontal="left" vertical="top"/>
    </xf>
    <xf numFmtId="0" fontId="8" fillId="0" borderId="15" xfId="0" applyFont="1" applyBorder="1" applyAlignment="1"/>
    <xf numFmtId="0" fontId="7" fillId="0" borderId="2" xfId="0" applyFont="1" applyBorder="1"/>
    <xf numFmtId="37" fontId="4" fillId="0" borderId="4" xfId="0" applyNumberFormat="1" applyFont="1" applyBorder="1" applyAlignment="1">
      <alignment vertical="center"/>
    </xf>
    <xf numFmtId="0" fontId="7" fillId="0" borderId="5" xfId="0" applyFont="1" applyBorder="1"/>
    <xf numFmtId="37" fontId="4" fillId="0" borderId="6" xfId="0" applyNumberFormat="1" applyFont="1" applyBorder="1" applyAlignment="1">
      <alignment vertical="center"/>
    </xf>
    <xf numFmtId="0" fontId="8" fillId="0" borderId="10" xfId="0" applyFont="1" applyBorder="1"/>
    <xf numFmtId="37" fontId="3" fillId="0" borderId="12" xfId="0" applyNumberFormat="1" applyFont="1" applyBorder="1" applyAlignment="1">
      <alignment vertical="center"/>
    </xf>
    <xf numFmtId="37" fontId="4" fillId="0" borderId="5" xfId="0" applyNumberFormat="1" applyFont="1" applyBorder="1" applyAlignment="1">
      <alignment vertical="center"/>
    </xf>
    <xf numFmtId="37" fontId="3" fillId="0" borderId="5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8" fillId="0" borderId="5" xfId="0" applyFont="1" applyBorder="1"/>
    <xf numFmtId="37" fontId="3" fillId="0" borderId="10" xfId="0" applyNumberFormat="1" applyFont="1" applyBorder="1"/>
    <xf numFmtId="37" fontId="3" fillId="0" borderId="12" xfId="0" applyNumberFormat="1" applyFont="1" applyBorder="1"/>
    <xf numFmtId="37" fontId="3" fillId="0" borderId="2" xfId="0" applyNumberFormat="1" applyFont="1" applyBorder="1"/>
    <xf numFmtId="37" fontId="3" fillId="0" borderId="4" xfId="0" applyNumberFormat="1" applyFont="1" applyBorder="1"/>
    <xf numFmtId="37" fontId="3" fillId="0" borderId="7" xfId="0" applyNumberFormat="1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5" xfId="0" applyFont="1" applyBorder="1"/>
    <xf numFmtId="0" fontId="9" fillId="0" borderId="10" xfId="0" applyFont="1" applyBorder="1"/>
    <xf numFmtId="39" fontId="2" fillId="0" borderId="5" xfId="0" applyNumberFormat="1" applyFont="1" applyBorder="1" applyAlignment="1">
      <alignment vertical="center"/>
    </xf>
    <xf numFmtId="39" fontId="5" fillId="0" borderId="5" xfId="0" applyNumberFormat="1" applyFont="1" applyBorder="1" applyAlignment="1">
      <alignment vertical="center"/>
    </xf>
    <xf numFmtId="0" fontId="9" fillId="0" borderId="5" xfId="0" applyFont="1" applyBorder="1"/>
    <xf numFmtId="39" fontId="3" fillId="0" borderId="10" xfId="0" applyNumberFormat="1" applyFont="1" applyBorder="1"/>
    <xf numFmtId="39" fontId="5" fillId="0" borderId="7" xfId="0" applyNumberFormat="1" applyFont="1" applyBorder="1" applyAlignment="1">
      <alignment vertical="center"/>
    </xf>
    <xf numFmtId="39" fontId="5" fillId="0" borderId="2" xfId="0" applyNumberFormat="1" applyFont="1" applyBorder="1"/>
    <xf numFmtId="39" fontId="5" fillId="0" borderId="3" xfId="0" applyNumberFormat="1" applyFont="1" applyBorder="1"/>
    <xf numFmtId="39" fontId="5" fillId="0" borderId="4" xfId="0" applyNumberFormat="1" applyFont="1" applyBorder="1"/>
    <xf numFmtId="0" fontId="4" fillId="0" borderId="14" xfId="0" quotePrefix="1" applyFont="1" applyBorder="1" applyAlignment="1">
      <alignment horizontal="right" vertical="top"/>
    </xf>
    <xf numFmtId="0" fontId="3" fillId="0" borderId="1" xfId="0" quotePrefix="1" applyFont="1" applyBorder="1" applyAlignment="1">
      <alignment horizontal="right" vertical="top"/>
    </xf>
    <xf numFmtId="0" fontId="3" fillId="0" borderId="14" xfId="0" quotePrefix="1" applyFont="1" applyBorder="1" applyAlignment="1">
      <alignment horizontal="right" vertical="top"/>
    </xf>
    <xf numFmtId="0" fontId="3" fillId="0" borderId="13" xfId="0" quotePrefix="1" applyFont="1" applyBorder="1" applyAlignment="1">
      <alignment horizontal="right" vertical="top"/>
    </xf>
    <xf numFmtId="0" fontId="3" fillId="0" borderId="15" xfId="0" quotePrefix="1" applyFont="1" applyBorder="1" applyAlignment="1">
      <alignment horizontal="right" vertical="top"/>
    </xf>
    <xf numFmtId="0" fontId="7" fillId="0" borderId="14" xfId="0" applyFont="1" applyBorder="1" applyAlignment="1"/>
    <xf numFmtId="0" fontId="3" fillId="0" borderId="15" xfId="0" quotePrefix="1" applyFont="1" applyBorder="1" applyAlignment="1">
      <alignment horizontal="left" vertical="top"/>
    </xf>
    <xf numFmtId="39" fontId="3" fillId="0" borderId="2" xfId="0" applyNumberFormat="1" applyFont="1" applyBorder="1" applyAlignment="1">
      <alignment vertical="center"/>
    </xf>
    <xf numFmtId="39" fontId="3" fillId="0" borderId="7" xfId="0" applyNumberFormat="1" applyFont="1" applyBorder="1" applyAlignment="1">
      <alignment vertical="center"/>
    </xf>
    <xf numFmtId="39" fontId="3" fillId="0" borderId="9" xfId="0" applyNumberFormat="1" applyFont="1" applyBorder="1" applyAlignment="1">
      <alignment vertical="center"/>
    </xf>
    <xf numFmtId="39" fontId="5" fillId="0" borderId="3" xfId="0" applyNumberFormat="1" applyFont="1" applyBorder="1" applyAlignment="1">
      <alignment vertical="center"/>
    </xf>
    <xf numFmtId="39" fontId="5" fillId="0" borderId="4" xfId="0" applyNumberFormat="1" applyFont="1" applyBorder="1" applyAlignment="1">
      <alignment vertical="center"/>
    </xf>
    <xf numFmtId="39" fontId="5" fillId="0" borderId="11" xfId="0" applyNumberFormat="1" applyFont="1" applyBorder="1"/>
    <xf numFmtId="39" fontId="5" fillId="0" borderId="12" xfId="0" applyNumberFormat="1" applyFont="1" applyBorder="1"/>
    <xf numFmtId="39" fontId="5" fillId="0" borderId="10" xfId="0" applyNumberFormat="1" applyFont="1" applyBorder="1"/>
    <xf numFmtId="0" fontId="8" fillId="0" borderId="1" xfId="0" applyFont="1" applyBorder="1" applyAlignment="1"/>
    <xf numFmtId="0" fontId="8" fillId="0" borderId="14" xfId="0" applyFont="1" applyBorder="1" applyAlignment="1"/>
    <xf numFmtId="0" fontId="3" fillId="0" borderId="1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15" xfId="1" applyFont="1" applyFill="1" applyBorder="1" applyAlignment="1">
      <alignment horizontal="left" vertical="center" wrapText="1"/>
    </xf>
    <xf numFmtId="0" fontId="3" fillId="0" borderId="15" xfId="0" quotePrefix="1" applyFont="1" applyFill="1" applyBorder="1" applyAlignment="1">
      <alignment horizontal="left" vertical="top"/>
    </xf>
    <xf numFmtId="37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/>
    <xf numFmtId="37" fontId="3" fillId="0" borderId="8" xfId="0" applyNumberFormat="1" applyFont="1" applyFill="1" applyBorder="1" applyAlignment="1">
      <alignment vertical="center"/>
    </xf>
    <xf numFmtId="37" fontId="3" fillId="0" borderId="9" xfId="0" applyNumberFormat="1" applyFont="1" applyFill="1" applyBorder="1" applyAlignment="1">
      <alignment vertical="center"/>
    </xf>
    <xf numFmtId="39" fontId="3" fillId="0" borderId="8" xfId="0" applyNumberFormat="1" applyFont="1" applyFill="1" applyBorder="1" applyAlignment="1">
      <alignment vertical="center"/>
    </xf>
    <xf numFmtId="39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/>
    <xf numFmtId="39" fontId="5" fillId="0" borderId="8" xfId="0" applyNumberFormat="1" applyFont="1" applyFill="1" applyBorder="1" applyAlignment="1">
      <alignment vertical="center"/>
    </xf>
    <xf numFmtId="39" fontId="5" fillId="0" borderId="9" xfId="0" applyNumberFormat="1" applyFont="1" applyFill="1" applyBorder="1" applyAlignment="1">
      <alignment vertical="center"/>
    </xf>
    <xf numFmtId="0" fontId="3" fillId="0" borderId="12" xfId="0" applyFont="1" applyBorder="1"/>
    <xf numFmtId="0" fontId="3" fillId="0" borderId="7" xfId="0" quotePrefix="1" applyFont="1" applyBorder="1" applyAlignment="1">
      <alignment horizontal="left" vertical="top"/>
    </xf>
    <xf numFmtId="0" fontId="3" fillId="0" borderId="8" xfId="0" quotePrefix="1" applyFont="1" applyBorder="1" applyAlignment="1">
      <alignment horizontal="right" vertical="top"/>
    </xf>
    <xf numFmtId="2" fontId="3" fillId="0" borderId="10" xfId="0" applyNumberFormat="1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39" fontId="8" fillId="0" borderId="0" xfId="0" applyNumberFormat="1" applyFont="1" applyBorder="1"/>
    <xf numFmtId="39" fontId="9" fillId="0" borderId="0" xfId="0" applyNumberFormat="1" applyFont="1" applyBorder="1"/>
    <xf numFmtId="0" fontId="3" fillId="0" borderId="10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Alignment="1"/>
    <xf numFmtId="0" fontId="3" fillId="0" borderId="13" xfId="0" quotePrefix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/>
    </xf>
    <xf numFmtId="0" fontId="8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8" fillId="0" borderId="9" xfId="0" applyFont="1" applyBorder="1" applyAlignment="1"/>
    <xf numFmtId="0" fontId="5" fillId="0" borderId="2" xfId="0" quotePrefix="1" applyFont="1" applyBorder="1" applyAlignment="1">
      <alignment horizont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5" fillId="0" borderId="5" xfId="0" quotePrefix="1" applyFont="1" applyBorder="1" applyAlignment="1">
      <alignment horizontal="center"/>
    </xf>
    <xf numFmtId="0" fontId="9" fillId="0" borderId="0" xfId="0" applyFont="1" applyBorder="1" applyAlignment="1"/>
    <xf numFmtId="0" fontId="5" fillId="0" borderId="0" xfId="0" quotePrefix="1" applyFont="1" applyBorder="1" applyAlignment="1">
      <alignment horizontal="center"/>
    </xf>
    <xf numFmtId="0" fontId="8" fillId="0" borderId="8" xfId="0" applyFont="1" applyBorder="1" applyAlignment="1"/>
    <xf numFmtId="0" fontId="5" fillId="0" borderId="6" xfId="0" quotePrefix="1" applyFont="1" applyBorder="1" applyAlignment="1">
      <alignment horizontal="center"/>
    </xf>
    <xf numFmtId="0" fontId="9" fillId="0" borderId="9" xfId="0" applyFont="1" applyBorder="1" applyAlignment="1"/>
    <xf numFmtId="0" fontId="5" fillId="0" borderId="3" xfId="0" quotePrefix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/>
    <xf numFmtId="37" fontId="3" fillId="0" borderId="10" xfId="0" applyNumberFormat="1" applyFont="1" applyBorder="1" applyAlignment="1">
      <alignment vertical="center"/>
    </xf>
    <xf numFmtId="0" fontId="3" fillId="0" borderId="12" xfId="0" quotePrefix="1" applyFont="1" applyBorder="1" applyAlignment="1">
      <alignment horizontal="right" vertical="top"/>
    </xf>
    <xf numFmtId="0" fontId="8" fillId="0" borderId="12" xfId="0" applyFont="1" applyBorder="1" applyAlignment="1"/>
    <xf numFmtId="0" fontId="3" fillId="0" borderId="14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4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12" xfId="0" quotePrefix="1" applyFont="1" applyBorder="1" applyAlignment="1">
      <alignment horizontal="righ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tabSelected="1" workbookViewId="0">
      <selection sqref="A1:C1"/>
    </sheetView>
  </sheetViews>
  <sheetFormatPr defaultColWidth="9.140625" defaultRowHeight="12.75" x14ac:dyDescent="0.2"/>
  <cols>
    <col min="1" max="1" width="13.28515625" style="5" bestFit="1" customWidth="1"/>
    <col min="2" max="2" width="9.7109375" style="6" customWidth="1"/>
    <col min="3" max="3" width="60.28515625" style="6" customWidth="1"/>
    <col min="4" max="4" width="17.5703125" style="5" customWidth="1"/>
    <col min="5" max="18" width="8.28515625" style="4" customWidth="1"/>
    <col min="19" max="25" width="8.28515625" style="11" customWidth="1"/>
    <col min="26" max="16384" width="9.140625" style="4"/>
  </cols>
  <sheetData>
    <row r="1" spans="1:25" ht="13.5" thickBot="1" x14ac:dyDescent="0.25">
      <c r="A1" s="194" t="s">
        <v>210</v>
      </c>
      <c r="B1" s="195"/>
      <c r="C1" s="195"/>
    </row>
    <row r="2" spans="1:25" s="10" customFormat="1" x14ac:dyDescent="0.2">
      <c r="A2" s="191" t="s">
        <v>201</v>
      </c>
      <c r="B2" s="188" t="s">
        <v>202</v>
      </c>
      <c r="C2" s="196" t="s">
        <v>203</v>
      </c>
      <c r="D2" s="196" t="s">
        <v>193</v>
      </c>
      <c r="E2" s="202" t="s">
        <v>128</v>
      </c>
      <c r="F2" s="203"/>
      <c r="G2" s="203"/>
      <c r="H2" s="203"/>
      <c r="I2" s="203"/>
      <c r="J2" s="203"/>
      <c r="K2" s="204"/>
      <c r="L2" s="205" t="s">
        <v>129</v>
      </c>
      <c r="M2" s="203"/>
      <c r="N2" s="203"/>
      <c r="O2" s="203"/>
      <c r="P2" s="203"/>
      <c r="Q2" s="203"/>
      <c r="R2" s="203"/>
      <c r="S2" s="208" t="s">
        <v>130</v>
      </c>
      <c r="T2" s="209"/>
      <c r="U2" s="209"/>
      <c r="V2" s="209"/>
      <c r="W2" s="209"/>
      <c r="X2" s="209"/>
      <c r="Y2" s="210"/>
    </row>
    <row r="3" spans="1:25" s="10" customFormat="1" x14ac:dyDescent="0.2">
      <c r="A3" s="192"/>
      <c r="B3" s="189"/>
      <c r="C3" s="197"/>
      <c r="D3" s="197"/>
      <c r="E3" s="199" t="s">
        <v>3</v>
      </c>
      <c r="F3" s="200"/>
      <c r="G3" s="201" t="s">
        <v>4</v>
      </c>
      <c r="H3" s="200"/>
      <c r="I3" s="201" t="s">
        <v>5</v>
      </c>
      <c r="J3" s="200"/>
      <c r="K3" s="206" t="s">
        <v>213</v>
      </c>
      <c r="L3" s="201" t="s">
        <v>3</v>
      </c>
      <c r="M3" s="200"/>
      <c r="N3" s="201" t="s">
        <v>4</v>
      </c>
      <c r="O3" s="200"/>
      <c r="P3" s="201" t="s">
        <v>5</v>
      </c>
      <c r="Q3" s="200"/>
      <c r="R3" s="201" t="s">
        <v>213</v>
      </c>
      <c r="S3" s="211" t="s">
        <v>3</v>
      </c>
      <c r="T3" s="212"/>
      <c r="U3" s="213" t="s">
        <v>4</v>
      </c>
      <c r="V3" s="212"/>
      <c r="W3" s="213" t="s">
        <v>5</v>
      </c>
      <c r="X3" s="212"/>
      <c r="Y3" s="215" t="s">
        <v>213</v>
      </c>
    </row>
    <row r="4" spans="1:25" s="10" customFormat="1" ht="13.5" thickBot="1" x14ac:dyDescent="0.25">
      <c r="A4" s="193"/>
      <c r="B4" s="190"/>
      <c r="C4" s="198"/>
      <c r="D4" s="198"/>
      <c r="E4" s="42" t="s">
        <v>6</v>
      </c>
      <c r="F4" s="24" t="s">
        <v>7</v>
      </c>
      <c r="G4" s="24" t="s">
        <v>6</v>
      </c>
      <c r="H4" s="24" t="s">
        <v>7</v>
      </c>
      <c r="I4" s="24" t="s">
        <v>6</v>
      </c>
      <c r="J4" s="24" t="s">
        <v>7</v>
      </c>
      <c r="K4" s="207"/>
      <c r="L4" s="24" t="s">
        <v>6</v>
      </c>
      <c r="M4" s="24" t="s">
        <v>7</v>
      </c>
      <c r="N4" s="24" t="s">
        <v>6</v>
      </c>
      <c r="O4" s="24" t="s">
        <v>7</v>
      </c>
      <c r="P4" s="24" t="s">
        <v>6</v>
      </c>
      <c r="Q4" s="24" t="s">
        <v>7</v>
      </c>
      <c r="R4" s="214"/>
      <c r="S4" s="37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5" t="s">
        <v>7</v>
      </c>
      <c r="Y4" s="216"/>
    </row>
    <row r="5" spans="1:25" x14ac:dyDescent="0.2">
      <c r="A5" s="69" t="s">
        <v>9</v>
      </c>
      <c r="B5" s="70">
        <v>11903</v>
      </c>
      <c r="C5" s="111" t="s">
        <v>8</v>
      </c>
      <c r="D5" s="111" t="s">
        <v>131</v>
      </c>
      <c r="E5" s="121"/>
      <c r="F5" s="71"/>
      <c r="G5" s="72">
        <v>10</v>
      </c>
      <c r="H5" s="72">
        <v>1</v>
      </c>
      <c r="I5" s="72">
        <v>127</v>
      </c>
      <c r="J5" s="72">
        <v>20</v>
      </c>
      <c r="K5" s="122">
        <v>158</v>
      </c>
      <c r="L5" s="71"/>
      <c r="M5" s="71"/>
      <c r="N5" s="73">
        <v>4.1603999998999992</v>
      </c>
      <c r="O5" s="73">
        <v>1</v>
      </c>
      <c r="P5" s="73">
        <v>91.156799997400029</v>
      </c>
      <c r="Q5" s="73">
        <v>39.826499998700001</v>
      </c>
      <c r="R5" s="73">
        <v>136.14369999600004</v>
      </c>
      <c r="S5" s="137"/>
      <c r="T5" s="74"/>
      <c r="U5" s="75">
        <v>2.4285539213999998</v>
      </c>
      <c r="V5" s="75">
        <v>1</v>
      </c>
      <c r="W5" s="75">
        <v>69.653783716300026</v>
      </c>
      <c r="X5" s="75">
        <v>25.561183608100002</v>
      </c>
      <c r="Y5" s="76">
        <v>98.643521245800017</v>
      </c>
    </row>
    <row r="6" spans="1:25" x14ac:dyDescent="0.2">
      <c r="A6" s="58" t="s">
        <v>11</v>
      </c>
      <c r="B6" s="1">
        <v>13222</v>
      </c>
      <c r="C6" s="112" t="s">
        <v>10</v>
      </c>
      <c r="D6" s="112" t="s">
        <v>10</v>
      </c>
      <c r="E6" s="123"/>
      <c r="F6" s="14"/>
      <c r="G6" s="15">
        <v>4</v>
      </c>
      <c r="H6" s="14"/>
      <c r="I6" s="15">
        <v>133</v>
      </c>
      <c r="J6" s="15">
        <v>19</v>
      </c>
      <c r="K6" s="124">
        <v>156</v>
      </c>
      <c r="L6" s="14"/>
      <c r="M6" s="14"/>
      <c r="N6" s="16">
        <v>1.5239999999999998</v>
      </c>
      <c r="O6" s="14"/>
      <c r="P6" s="16">
        <v>95.428199999299991</v>
      </c>
      <c r="Q6" s="16">
        <v>31.243799999400004</v>
      </c>
      <c r="R6" s="16">
        <v>128.19599999870002</v>
      </c>
      <c r="S6" s="138"/>
      <c r="T6" s="17"/>
      <c r="U6" s="18">
        <v>1.0583333333</v>
      </c>
      <c r="V6" s="17"/>
      <c r="W6" s="18">
        <v>70.371003996799999</v>
      </c>
      <c r="X6" s="18">
        <v>16.202651515399999</v>
      </c>
      <c r="Y6" s="59">
        <v>87.631988845500004</v>
      </c>
    </row>
    <row r="7" spans="1:25" x14ac:dyDescent="0.2">
      <c r="A7" s="58" t="s">
        <v>13</v>
      </c>
      <c r="B7" s="1">
        <v>10777</v>
      </c>
      <c r="C7" s="112" t="s">
        <v>12</v>
      </c>
      <c r="D7" s="112" t="s">
        <v>132</v>
      </c>
      <c r="E7" s="123"/>
      <c r="F7" s="14"/>
      <c r="G7" s="15">
        <v>3</v>
      </c>
      <c r="H7" s="15">
        <v>7</v>
      </c>
      <c r="I7" s="15">
        <v>17</v>
      </c>
      <c r="J7" s="15">
        <v>3</v>
      </c>
      <c r="K7" s="124">
        <v>30</v>
      </c>
      <c r="L7" s="14"/>
      <c r="M7" s="14"/>
      <c r="N7" s="16">
        <v>1.8949999999999998</v>
      </c>
      <c r="O7" s="16">
        <v>6.0434000000000001</v>
      </c>
      <c r="P7" s="16">
        <v>11.159500000000001</v>
      </c>
      <c r="Q7" s="16">
        <v>5.9652000000000003</v>
      </c>
      <c r="R7" s="16">
        <v>25.063099999999995</v>
      </c>
      <c r="S7" s="138"/>
      <c r="T7" s="17"/>
      <c r="U7" s="18">
        <v>1.8374999999999999</v>
      </c>
      <c r="V7" s="18">
        <v>5.1875000001000009</v>
      </c>
      <c r="W7" s="18">
        <v>6.7748015873000007</v>
      </c>
      <c r="X7" s="18">
        <v>3.4375</v>
      </c>
      <c r="Y7" s="59">
        <v>17.237301587399998</v>
      </c>
    </row>
    <row r="8" spans="1:25" x14ac:dyDescent="0.2">
      <c r="A8" s="58" t="s">
        <v>15</v>
      </c>
      <c r="B8" s="1">
        <v>10778</v>
      </c>
      <c r="C8" s="112" t="s">
        <v>14</v>
      </c>
      <c r="D8" s="112" t="s">
        <v>133</v>
      </c>
      <c r="E8" s="123"/>
      <c r="F8" s="14"/>
      <c r="G8" s="15">
        <v>7</v>
      </c>
      <c r="H8" s="14"/>
      <c r="I8" s="15">
        <v>75</v>
      </c>
      <c r="J8" s="15">
        <v>14</v>
      </c>
      <c r="K8" s="124">
        <v>96</v>
      </c>
      <c r="L8" s="14"/>
      <c r="M8" s="14"/>
      <c r="N8" s="16">
        <v>3.0596000000000001</v>
      </c>
      <c r="O8" s="14"/>
      <c r="P8" s="16">
        <v>53.939499999099986</v>
      </c>
      <c r="Q8" s="16">
        <v>24.588399999999996</v>
      </c>
      <c r="R8" s="16">
        <v>81.587499999100075</v>
      </c>
      <c r="S8" s="138"/>
      <c r="T8" s="17"/>
      <c r="U8" s="18">
        <v>1.6138888889</v>
      </c>
      <c r="V8" s="17"/>
      <c r="W8" s="18">
        <v>37.826588870499997</v>
      </c>
      <c r="X8" s="18">
        <v>13.385416666699999</v>
      </c>
      <c r="Y8" s="59">
        <v>52.8258944261</v>
      </c>
    </row>
    <row r="9" spans="1:25" x14ac:dyDescent="0.2">
      <c r="A9" s="58" t="s">
        <v>17</v>
      </c>
      <c r="B9" s="1">
        <v>10613</v>
      </c>
      <c r="C9" s="112" t="s">
        <v>16</v>
      </c>
      <c r="D9" s="112" t="s">
        <v>134</v>
      </c>
      <c r="E9" s="123"/>
      <c r="F9" s="14"/>
      <c r="G9" s="15">
        <v>15</v>
      </c>
      <c r="H9" s="15">
        <v>1</v>
      </c>
      <c r="I9" s="15">
        <v>7</v>
      </c>
      <c r="J9" s="15">
        <v>7</v>
      </c>
      <c r="K9" s="124">
        <v>30</v>
      </c>
      <c r="L9" s="14"/>
      <c r="M9" s="14"/>
      <c r="N9" s="16">
        <v>9.7399999998000002</v>
      </c>
      <c r="O9" s="16">
        <v>1</v>
      </c>
      <c r="P9" s="16">
        <v>5.3388</v>
      </c>
      <c r="Q9" s="16">
        <v>16.494599999999998</v>
      </c>
      <c r="R9" s="16">
        <v>32.573399999800003</v>
      </c>
      <c r="S9" s="138"/>
      <c r="T9" s="17"/>
      <c r="U9" s="18">
        <v>9.4937499998000003</v>
      </c>
      <c r="V9" s="18">
        <v>1</v>
      </c>
      <c r="W9" s="18">
        <v>4.7500000001</v>
      </c>
      <c r="X9" s="18">
        <v>13.625</v>
      </c>
      <c r="Y9" s="59">
        <v>28.868749999899993</v>
      </c>
    </row>
    <row r="10" spans="1:25" x14ac:dyDescent="0.2">
      <c r="A10" s="58" t="s">
        <v>19</v>
      </c>
      <c r="B10" s="1">
        <v>12509</v>
      </c>
      <c r="C10" s="112" t="s">
        <v>18</v>
      </c>
      <c r="D10" s="112" t="s">
        <v>135</v>
      </c>
      <c r="E10" s="123"/>
      <c r="F10" s="14"/>
      <c r="G10" s="15">
        <v>7</v>
      </c>
      <c r="H10" s="14"/>
      <c r="I10" s="15">
        <v>68</v>
      </c>
      <c r="J10" s="15">
        <v>5</v>
      </c>
      <c r="K10" s="124">
        <v>80</v>
      </c>
      <c r="L10" s="14"/>
      <c r="M10" s="14"/>
      <c r="N10" s="16">
        <v>3.8861000000999995</v>
      </c>
      <c r="O10" s="14"/>
      <c r="P10" s="16">
        <v>46.554299999499996</v>
      </c>
      <c r="Q10" s="16">
        <v>13.000299999299999</v>
      </c>
      <c r="R10" s="16">
        <v>63.440699998900001</v>
      </c>
      <c r="S10" s="138"/>
      <c r="T10" s="17"/>
      <c r="U10" s="18">
        <v>3.2189393934999999</v>
      </c>
      <c r="V10" s="17"/>
      <c r="W10" s="18">
        <v>33.442602128999994</v>
      </c>
      <c r="X10" s="18">
        <v>11.6249999997</v>
      </c>
      <c r="Y10" s="59">
        <v>48.28654152219999</v>
      </c>
    </row>
    <row r="11" spans="1:25" ht="13.5" thickBot="1" x14ac:dyDescent="0.25">
      <c r="A11" s="77" t="s">
        <v>21</v>
      </c>
      <c r="B11" s="78">
        <v>10810</v>
      </c>
      <c r="C11" s="113" t="s">
        <v>20</v>
      </c>
      <c r="D11" s="113" t="s">
        <v>136</v>
      </c>
      <c r="E11" s="123"/>
      <c r="F11" s="14"/>
      <c r="G11" s="14"/>
      <c r="H11" s="14"/>
      <c r="I11" s="34">
        <v>67</v>
      </c>
      <c r="J11" s="34">
        <v>33</v>
      </c>
      <c r="K11" s="124">
        <v>100</v>
      </c>
      <c r="L11" s="14"/>
      <c r="M11" s="14"/>
      <c r="N11" s="14"/>
      <c r="O11" s="14"/>
      <c r="P11" s="35">
        <v>40.89169999870002</v>
      </c>
      <c r="Q11" s="35">
        <v>67.54149999869999</v>
      </c>
      <c r="R11" s="35">
        <v>108.43319999739995</v>
      </c>
      <c r="S11" s="138"/>
      <c r="T11" s="17"/>
      <c r="U11" s="17"/>
      <c r="V11" s="17"/>
      <c r="W11" s="36">
        <v>27.066432341999999</v>
      </c>
      <c r="X11" s="36">
        <v>45.652436105700005</v>
      </c>
      <c r="Y11" s="59">
        <v>72.71886844769999</v>
      </c>
    </row>
    <row r="12" spans="1:25" s="13" customFormat="1" ht="13.5" thickBot="1" x14ac:dyDescent="0.25">
      <c r="A12" s="180"/>
      <c r="B12" s="181"/>
      <c r="C12" s="114" t="s">
        <v>194</v>
      </c>
      <c r="D12" s="180"/>
      <c r="E12" s="44">
        <f>E5+E6+E7+E8+E9+E10+E11</f>
        <v>0</v>
      </c>
      <c r="F12" s="27">
        <f t="shared" ref="F12:Y12" si="0">F5+F6+F7+F8+F9+F10+F11</f>
        <v>0</v>
      </c>
      <c r="G12" s="27">
        <f t="shared" si="0"/>
        <v>46</v>
      </c>
      <c r="H12" s="27">
        <f t="shared" si="0"/>
        <v>9</v>
      </c>
      <c r="I12" s="27">
        <f t="shared" si="0"/>
        <v>494</v>
      </c>
      <c r="J12" s="27">
        <f t="shared" si="0"/>
        <v>101</v>
      </c>
      <c r="K12" s="27">
        <f t="shared" si="0"/>
        <v>650</v>
      </c>
      <c r="L12" s="182">
        <f t="shared" si="0"/>
        <v>0</v>
      </c>
      <c r="M12" s="183">
        <f t="shared" si="0"/>
        <v>0</v>
      </c>
      <c r="N12" s="183">
        <f t="shared" si="0"/>
        <v>24.2650999998</v>
      </c>
      <c r="O12" s="183">
        <f t="shared" si="0"/>
        <v>8.0434000000000001</v>
      </c>
      <c r="P12" s="183">
        <f t="shared" si="0"/>
        <v>344.46879999400005</v>
      </c>
      <c r="Q12" s="183">
        <f t="shared" si="0"/>
        <v>198.66029999609998</v>
      </c>
      <c r="R12" s="184">
        <f t="shared" si="0"/>
        <v>575.43759998990015</v>
      </c>
      <c r="S12" s="182">
        <f t="shared" si="0"/>
        <v>0</v>
      </c>
      <c r="T12" s="183">
        <f t="shared" si="0"/>
        <v>0</v>
      </c>
      <c r="U12" s="183">
        <f t="shared" si="0"/>
        <v>19.650965536900003</v>
      </c>
      <c r="V12" s="183">
        <f t="shared" si="0"/>
        <v>7.1875000001000009</v>
      </c>
      <c r="W12" s="183">
        <f t="shared" si="0"/>
        <v>249.885212642</v>
      </c>
      <c r="X12" s="183">
        <f t="shared" si="0"/>
        <v>129.4891878956</v>
      </c>
      <c r="Y12" s="184">
        <f t="shared" si="0"/>
        <v>406.21286607459996</v>
      </c>
    </row>
    <row r="13" spans="1:25" x14ac:dyDescent="0.2">
      <c r="A13" s="58" t="s">
        <v>23</v>
      </c>
      <c r="B13" s="1">
        <v>10475</v>
      </c>
      <c r="C13" s="112" t="s">
        <v>22</v>
      </c>
      <c r="D13" s="112" t="s">
        <v>137</v>
      </c>
      <c r="E13" s="123"/>
      <c r="F13" s="14"/>
      <c r="G13" s="15">
        <v>7</v>
      </c>
      <c r="H13" s="15">
        <v>1</v>
      </c>
      <c r="I13" s="15">
        <v>7</v>
      </c>
      <c r="J13" s="14"/>
      <c r="K13" s="124">
        <v>15</v>
      </c>
      <c r="L13" s="14"/>
      <c r="M13" s="14"/>
      <c r="N13" s="16">
        <v>3.6657999999999999</v>
      </c>
      <c r="O13" s="16">
        <v>1</v>
      </c>
      <c r="P13" s="16">
        <v>5.1829999999999998</v>
      </c>
      <c r="Q13" s="14"/>
      <c r="R13" s="16">
        <v>9.8487999999999989</v>
      </c>
      <c r="S13" s="138"/>
      <c r="T13" s="17"/>
      <c r="U13" s="18">
        <v>3.2593750000000004</v>
      </c>
      <c r="V13" s="18">
        <v>1</v>
      </c>
      <c r="W13" s="18">
        <v>3.7500000000000004</v>
      </c>
      <c r="X13" s="17"/>
      <c r="Y13" s="59">
        <v>8.0093750000000004</v>
      </c>
    </row>
    <row r="14" spans="1:25" x14ac:dyDescent="0.2">
      <c r="A14" s="58" t="s">
        <v>25</v>
      </c>
      <c r="B14" s="1">
        <v>10486</v>
      </c>
      <c r="C14" s="112" t="s">
        <v>24</v>
      </c>
      <c r="D14" s="112" t="s">
        <v>138</v>
      </c>
      <c r="E14" s="123"/>
      <c r="F14" s="14"/>
      <c r="G14" s="15">
        <v>4</v>
      </c>
      <c r="H14" s="15">
        <v>16</v>
      </c>
      <c r="I14" s="15">
        <v>13</v>
      </c>
      <c r="J14" s="15">
        <v>7</v>
      </c>
      <c r="K14" s="124">
        <v>40</v>
      </c>
      <c r="L14" s="14"/>
      <c r="M14" s="14"/>
      <c r="N14" s="16">
        <v>2.3334999999999999</v>
      </c>
      <c r="O14" s="16">
        <v>12.4678</v>
      </c>
      <c r="P14" s="16">
        <v>9.9635999999999996</v>
      </c>
      <c r="Q14" s="16">
        <v>14.8245</v>
      </c>
      <c r="R14" s="16">
        <v>39.589400000000005</v>
      </c>
      <c r="S14" s="138"/>
      <c r="T14" s="17"/>
      <c r="U14" s="18">
        <v>2.0125000000000002</v>
      </c>
      <c r="V14" s="18">
        <v>11.166666666699999</v>
      </c>
      <c r="W14" s="18">
        <v>8.0034722221999992</v>
      </c>
      <c r="X14" s="18">
        <v>11.78125</v>
      </c>
      <c r="Y14" s="59">
        <v>32.963888888900001</v>
      </c>
    </row>
    <row r="15" spans="1:25" x14ac:dyDescent="0.2">
      <c r="A15" s="58" t="s">
        <v>27</v>
      </c>
      <c r="B15" s="1">
        <v>10498</v>
      </c>
      <c r="C15" s="112" t="s">
        <v>26</v>
      </c>
      <c r="D15" s="112" t="s">
        <v>139</v>
      </c>
      <c r="E15" s="127">
        <v>1</v>
      </c>
      <c r="F15" s="15">
        <v>1</v>
      </c>
      <c r="G15" s="15">
        <v>14</v>
      </c>
      <c r="H15" s="15">
        <v>3</v>
      </c>
      <c r="I15" s="15">
        <v>34</v>
      </c>
      <c r="J15" s="15">
        <v>2</v>
      </c>
      <c r="K15" s="124">
        <v>55</v>
      </c>
      <c r="L15" s="16">
        <v>3.5354999999999999</v>
      </c>
      <c r="M15" s="16">
        <v>7.3539000000000003</v>
      </c>
      <c r="N15" s="16">
        <v>8.98</v>
      </c>
      <c r="O15" s="16">
        <v>2.7071000000000001</v>
      </c>
      <c r="P15" s="16">
        <v>27.881800000000005</v>
      </c>
      <c r="Q15" s="16">
        <v>5.1212999999999997</v>
      </c>
      <c r="R15" s="16">
        <v>55.579599999999992</v>
      </c>
      <c r="S15" s="140">
        <v>2.5</v>
      </c>
      <c r="T15" s="18">
        <v>5</v>
      </c>
      <c r="U15" s="18">
        <v>8.75</v>
      </c>
      <c r="V15" s="18">
        <v>2.5</v>
      </c>
      <c r="W15" s="18">
        <v>25.395833333400002</v>
      </c>
      <c r="X15" s="18">
        <v>4.875</v>
      </c>
      <c r="Y15" s="59">
        <v>49.02083333340002</v>
      </c>
    </row>
    <row r="16" spans="1:25" x14ac:dyDescent="0.2">
      <c r="A16" s="58" t="s">
        <v>29</v>
      </c>
      <c r="B16" s="1">
        <v>10522</v>
      </c>
      <c r="C16" s="112" t="s">
        <v>28</v>
      </c>
      <c r="D16" s="112" t="s">
        <v>140</v>
      </c>
      <c r="E16" s="123"/>
      <c r="F16" s="15">
        <v>1</v>
      </c>
      <c r="G16" s="15">
        <v>8</v>
      </c>
      <c r="H16" s="15">
        <v>26</v>
      </c>
      <c r="I16" s="15">
        <v>20</v>
      </c>
      <c r="J16" s="15">
        <v>4</v>
      </c>
      <c r="K16" s="124">
        <v>59</v>
      </c>
      <c r="L16" s="14"/>
      <c r="M16" s="16">
        <v>8.4916</v>
      </c>
      <c r="N16" s="16">
        <v>5.0665000000000004</v>
      </c>
      <c r="O16" s="16">
        <v>21.769099999900003</v>
      </c>
      <c r="P16" s="16">
        <v>17.429200000000002</v>
      </c>
      <c r="Q16" s="16">
        <v>9.5932999999999993</v>
      </c>
      <c r="R16" s="16">
        <v>62.349699999899983</v>
      </c>
      <c r="S16" s="138"/>
      <c r="T16" s="18">
        <v>6.6666666666000003</v>
      </c>
      <c r="U16" s="18">
        <v>4.7468750000000002</v>
      </c>
      <c r="V16" s="18">
        <v>19.3125</v>
      </c>
      <c r="W16" s="18">
        <v>15.225160256400001</v>
      </c>
      <c r="X16" s="18">
        <v>8</v>
      </c>
      <c r="Y16" s="59">
        <v>53.951201923000006</v>
      </c>
    </row>
    <row r="17" spans="1:25" x14ac:dyDescent="0.2">
      <c r="A17" s="58" t="s">
        <v>31</v>
      </c>
      <c r="B17" s="1">
        <v>10535</v>
      </c>
      <c r="C17" s="112" t="s">
        <v>30</v>
      </c>
      <c r="D17" s="112" t="s">
        <v>141</v>
      </c>
      <c r="E17" s="127">
        <v>1</v>
      </c>
      <c r="F17" s="14"/>
      <c r="G17" s="15">
        <v>47</v>
      </c>
      <c r="H17" s="15">
        <v>3</v>
      </c>
      <c r="I17" s="15">
        <v>29</v>
      </c>
      <c r="J17" s="15">
        <v>8</v>
      </c>
      <c r="K17" s="124">
        <v>88</v>
      </c>
      <c r="L17" s="16">
        <v>2.8868</v>
      </c>
      <c r="M17" s="14"/>
      <c r="N17" s="16">
        <v>29.330999999599996</v>
      </c>
      <c r="O17" s="16">
        <v>2.7071000000000001</v>
      </c>
      <c r="P17" s="16">
        <v>24.446999999800006</v>
      </c>
      <c r="Q17" s="16">
        <v>20.732400000000002</v>
      </c>
      <c r="R17" s="16">
        <v>80.104299999400013</v>
      </c>
      <c r="S17" s="140">
        <v>2.0833333333000001</v>
      </c>
      <c r="T17" s="17"/>
      <c r="U17" s="18">
        <v>28.174999999799986</v>
      </c>
      <c r="V17" s="18">
        <v>2.625</v>
      </c>
      <c r="W17" s="18">
        <v>22.250000000100002</v>
      </c>
      <c r="X17" s="18">
        <v>18.875</v>
      </c>
      <c r="Y17" s="59">
        <v>74.008333333200028</v>
      </c>
    </row>
    <row r="18" spans="1:25" x14ac:dyDescent="0.2">
      <c r="A18" s="58" t="s">
        <v>32</v>
      </c>
      <c r="B18" s="1">
        <v>10586</v>
      </c>
      <c r="C18" s="223" t="s">
        <v>214</v>
      </c>
      <c r="D18" s="112" t="s">
        <v>142</v>
      </c>
      <c r="E18" s="123"/>
      <c r="F18" s="14"/>
      <c r="G18" s="15">
        <v>14</v>
      </c>
      <c r="H18" s="15">
        <v>1</v>
      </c>
      <c r="I18" s="15">
        <v>10</v>
      </c>
      <c r="J18" s="15">
        <v>1</v>
      </c>
      <c r="K18" s="124">
        <v>26</v>
      </c>
      <c r="L18" s="14"/>
      <c r="M18" s="14"/>
      <c r="N18" s="16">
        <v>8.2741000000000007</v>
      </c>
      <c r="O18" s="16">
        <v>0.5</v>
      </c>
      <c r="P18" s="16">
        <v>7.173</v>
      </c>
      <c r="Q18" s="16">
        <v>2.7576999999999998</v>
      </c>
      <c r="R18" s="16">
        <v>18.704799999999995</v>
      </c>
      <c r="S18" s="138"/>
      <c r="T18" s="17"/>
      <c r="U18" s="18">
        <v>7.7437500000000012</v>
      </c>
      <c r="V18" s="18">
        <v>0.20833333330000001</v>
      </c>
      <c r="W18" s="18">
        <v>5.7541666668000007</v>
      </c>
      <c r="X18" s="18">
        <v>1.875</v>
      </c>
      <c r="Y18" s="59">
        <v>15.581250000099995</v>
      </c>
    </row>
    <row r="19" spans="1:25" x14ac:dyDescent="0.2">
      <c r="A19" s="58" t="s">
        <v>34</v>
      </c>
      <c r="B19" s="1">
        <v>10510</v>
      </c>
      <c r="C19" s="112" t="s">
        <v>33</v>
      </c>
      <c r="D19" s="112" t="s">
        <v>143</v>
      </c>
      <c r="E19" s="123"/>
      <c r="F19" s="14"/>
      <c r="G19" s="15">
        <v>18</v>
      </c>
      <c r="H19" s="14"/>
      <c r="I19" s="15">
        <v>12</v>
      </c>
      <c r="J19" s="15">
        <v>1</v>
      </c>
      <c r="K19" s="124">
        <v>31</v>
      </c>
      <c r="L19" s="14"/>
      <c r="M19" s="14"/>
      <c r="N19" s="16">
        <v>10.907999999299999</v>
      </c>
      <c r="O19" s="14"/>
      <c r="P19" s="16">
        <v>9.0905999997000002</v>
      </c>
      <c r="Q19" s="16">
        <v>1.2246999999999999</v>
      </c>
      <c r="R19" s="16">
        <v>21.223299999000002</v>
      </c>
      <c r="S19" s="138"/>
      <c r="T19" s="17"/>
      <c r="U19" s="18">
        <v>9.7708333326999988</v>
      </c>
      <c r="V19" s="17"/>
      <c r="W19" s="18">
        <v>8.3374999999000003</v>
      </c>
      <c r="X19" s="18">
        <v>0.625</v>
      </c>
      <c r="Y19" s="59">
        <v>18.733333332599997</v>
      </c>
    </row>
    <row r="20" spans="1:25" x14ac:dyDescent="0.2">
      <c r="A20" s="58" t="s">
        <v>36</v>
      </c>
      <c r="B20" s="1">
        <v>10879</v>
      </c>
      <c r="C20" s="112" t="s">
        <v>35</v>
      </c>
      <c r="D20" s="112" t="s">
        <v>144</v>
      </c>
      <c r="E20" s="123"/>
      <c r="F20" s="15">
        <v>1</v>
      </c>
      <c r="G20" s="15">
        <v>16</v>
      </c>
      <c r="H20" s="15">
        <v>4</v>
      </c>
      <c r="I20" s="15">
        <v>24</v>
      </c>
      <c r="J20" s="15">
        <v>11</v>
      </c>
      <c r="K20" s="124">
        <v>56</v>
      </c>
      <c r="L20" s="14"/>
      <c r="M20" s="16">
        <v>4</v>
      </c>
      <c r="N20" s="16">
        <v>9.8426999991999988</v>
      </c>
      <c r="O20" s="16">
        <v>3.4330999998</v>
      </c>
      <c r="P20" s="16">
        <v>20.049499999899997</v>
      </c>
      <c r="Q20" s="16">
        <v>24.947399999800002</v>
      </c>
      <c r="R20" s="16">
        <v>62.27269999869997</v>
      </c>
      <c r="S20" s="138"/>
      <c r="T20" s="18">
        <v>2.5</v>
      </c>
      <c r="U20" s="18">
        <v>10.2229166666</v>
      </c>
      <c r="V20" s="18">
        <v>3.1875</v>
      </c>
      <c r="W20" s="18">
        <v>16.204861111</v>
      </c>
      <c r="X20" s="18">
        <v>17.53125</v>
      </c>
      <c r="Y20" s="59">
        <v>49.646527777599999</v>
      </c>
    </row>
    <row r="21" spans="1:25" x14ac:dyDescent="0.2">
      <c r="A21" s="58" t="s">
        <v>38</v>
      </c>
      <c r="B21" s="1">
        <v>10549</v>
      </c>
      <c r="C21" s="112" t="s">
        <v>37</v>
      </c>
      <c r="D21" s="112" t="s">
        <v>145</v>
      </c>
      <c r="E21" s="123"/>
      <c r="F21" s="15">
        <v>1</v>
      </c>
      <c r="G21" s="15">
        <v>6</v>
      </c>
      <c r="H21" s="15">
        <v>5</v>
      </c>
      <c r="I21" s="15">
        <v>8</v>
      </c>
      <c r="J21" s="15">
        <v>2</v>
      </c>
      <c r="K21" s="124">
        <v>22</v>
      </c>
      <c r="L21" s="14"/>
      <c r="M21" s="16">
        <v>4</v>
      </c>
      <c r="N21" s="16">
        <v>2.8482000000000003</v>
      </c>
      <c r="O21" s="16">
        <v>4.2721</v>
      </c>
      <c r="P21" s="16">
        <v>4.4580000000000002</v>
      </c>
      <c r="Q21" s="16">
        <v>3.45</v>
      </c>
      <c r="R21" s="16">
        <v>19.028300000000002</v>
      </c>
      <c r="S21" s="138"/>
      <c r="T21" s="18">
        <v>2</v>
      </c>
      <c r="U21" s="18">
        <v>2.4500000000000002</v>
      </c>
      <c r="V21" s="18">
        <v>3.4583333332999997</v>
      </c>
      <c r="W21" s="18">
        <v>2.6875</v>
      </c>
      <c r="X21" s="18">
        <v>1.875</v>
      </c>
      <c r="Y21" s="59">
        <v>12.470833333300002</v>
      </c>
    </row>
    <row r="22" spans="1:25" x14ac:dyDescent="0.2">
      <c r="A22" s="58" t="s">
        <v>40</v>
      </c>
      <c r="B22" s="1">
        <v>10696</v>
      </c>
      <c r="C22" s="112" t="s">
        <v>39</v>
      </c>
      <c r="D22" s="112" t="s">
        <v>146</v>
      </c>
      <c r="E22" s="127">
        <v>1</v>
      </c>
      <c r="F22" s="15">
        <v>4</v>
      </c>
      <c r="G22" s="15">
        <v>8</v>
      </c>
      <c r="H22" s="15">
        <v>46</v>
      </c>
      <c r="I22" s="15">
        <v>42</v>
      </c>
      <c r="J22" s="15">
        <v>9</v>
      </c>
      <c r="K22" s="124">
        <v>110</v>
      </c>
      <c r="L22" s="16">
        <v>3.5354999999999999</v>
      </c>
      <c r="M22" s="16">
        <v>28</v>
      </c>
      <c r="N22" s="16">
        <v>5.5434999998999999</v>
      </c>
      <c r="O22" s="16">
        <v>41.567800000000005</v>
      </c>
      <c r="P22" s="16">
        <v>35.379199999900003</v>
      </c>
      <c r="Q22" s="16">
        <v>24.624700000000001</v>
      </c>
      <c r="R22" s="16">
        <v>138.65069999980003</v>
      </c>
      <c r="S22" s="140">
        <v>3.125</v>
      </c>
      <c r="T22" s="18">
        <v>26.5</v>
      </c>
      <c r="U22" s="18">
        <v>5.3374999999000003</v>
      </c>
      <c r="V22" s="18">
        <v>35.791666666799998</v>
      </c>
      <c r="W22" s="18">
        <v>28.749999999900002</v>
      </c>
      <c r="X22" s="18">
        <v>21.75</v>
      </c>
      <c r="Y22" s="59">
        <v>121.25416666660001</v>
      </c>
    </row>
    <row r="23" spans="1:25" x14ac:dyDescent="0.2">
      <c r="A23" s="58" t="s">
        <v>42</v>
      </c>
      <c r="B23" s="1">
        <v>10502</v>
      </c>
      <c r="C23" s="112" t="s">
        <v>41</v>
      </c>
      <c r="D23" s="112" t="s">
        <v>147</v>
      </c>
      <c r="E23" s="123"/>
      <c r="F23" s="14"/>
      <c r="G23" s="15">
        <v>2</v>
      </c>
      <c r="H23" s="14"/>
      <c r="I23" s="15">
        <v>2</v>
      </c>
      <c r="J23" s="14"/>
      <c r="K23" s="124">
        <v>4</v>
      </c>
      <c r="L23" s="14"/>
      <c r="M23" s="14"/>
      <c r="N23" s="16">
        <v>0.75409999999999999</v>
      </c>
      <c r="O23" s="14"/>
      <c r="P23" s="16">
        <v>1.0613999999999999</v>
      </c>
      <c r="Q23" s="14"/>
      <c r="R23" s="16">
        <v>1.8155000000000001</v>
      </c>
      <c r="S23" s="138"/>
      <c r="T23" s="17"/>
      <c r="U23" s="18">
        <v>0.51041666670000008</v>
      </c>
      <c r="V23" s="17"/>
      <c r="W23" s="18">
        <v>0.41666666660000001</v>
      </c>
      <c r="X23" s="17"/>
      <c r="Y23" s="59">
        <v>0.92708333330000015</v>
      </c>
    </row>
    <row r="24" spans="1:25" x14ac:dyDescent="0.2">
      <c r="A24" s="58" t="s">
        <v>43</v>
      </c>
      <c r="B24" s="1">
        <v>10519</v>
      </c>
      <c r="C24" s="224" t="s">
        <v>215</v>
      </c>
      <c r="D24" s="112" t="s">
        <v>148</v>
      </c>
      <c r="E24" s="123"/>
      <c r="F24" s="14"/>
      <c r="G24" s="15">
        <v>9</v>
      </c>
      <c r="H24" s="14"/>
      <c r="I24" s="15">
        <v>5</v>
      </c>
      <c r="J24" s="15">
        <v>2</v>
      </c>
      <c r="K24" s="124">
        <v>16</v>
      </c>
      <c r="L24" s="14"/>
      <c r="M24" s="14"/>
      <c r="N24" s="16">
        <v>3.9422000000000001</v>
      </c>
      <c r="O24" s="14"/>
      <c r="P24" s="16">
        <v>3.0103999999999997</v>
      </c>
      <c r="Q24" s="16">
        <v>2.49695</v>
      </c>
      <c r="R24" s="16">
        <v>9.4495499999999986</v>
      </c>
      <c r="S24" s="138"/>
      <c r="T24" s="17"/>
      <c r="U24" s="18">
        <v>2.7052083332999999</v>
      </c>
      <c r="V24" s="17"/>
      <c r="W24" s="18">
        <v>1.9479166667000001</v>
      </c>
      <c r="X24" s="18">
        <v>2.1634615385</v>
      </c>
      <c r="Y24" s="59">
        <v>6.8165865385000002</v>
      </c>
    </row>
    <row r="25" spans="1:25" x14ac:dyDescent="0.2">
      <c r="A25" s="58" t="s">
        <v>45</v>
      </c>
      <c r="B25" s="1">
        <v>10612</v>
      </c>
      <c r="C25" s="112" t="s">
        <v>44</v>
      </c>
      <c r="D25" s="112" t="s">
        <v>149</v>
      </c>
      <c r="E25" s="123"/>
      <c r="F25" s="14"/>
      <c r="G25" s="15">
        <v>17</v>
      </c>
      <c r="H25" s="15">
        <v>5</v>
      </c>
      <c r="I25" s="15">
        <v>21</v>
      </c>
      <c r="J25" s="15">
        <v>12</v>
      </c>
      <c r="K25" s="124">
        <v>55</v>
      </c>
      <c r="L25" s="14"/>
      <c r="M25" s="14"/>
      <c r="N25" s="16">
        <v>8.5431999998000006</v>
      </c>
      <c r="O25" s="16">
        <v>3.8121</v>
      </c>
      <c r="P25" s="16">
        <v>15.007199999900003</v>
      </c>
      <c r="Q25" s="16">
        <v>26.850999998599999</v>
      </c>
      <c r="R25" s="16">
        <v>54.213499998300009</v>
      </c>
      <c r="S25" s="138"/>
      <c r="T25" s="17"/>
      <c r="U25" s="18">
        <v>7.3083333335000003</v>
      </c>
      <c r="V25" s="18">
        <v>3.34375</v>
      </c>
      <c r="W25" s="18">
        <v>12.4374999998</v>
      </c>
      <c r="X25" s="18">
        <v>17.90625</v>
      </c>
      <c r="Y25" s="59">
        <v>40.995833333299998</v>
      </c>
    </row>
    <row r="26" spans="1:25" x14ac:dyDescent="0.2">
      <c r="A26" s="58" t="s">
        <v>47</v>
      </c>
      <c r="B26" s="1">
        <v>10531</v>
      </c>
      <c r="C26" s="112" t="s">
        <v>46</v>
      </c>
      <c r="D26" s="112" t="s">
        <v>150</v>
      </c>
      <c r="E26" s="123"/>
      <c r="F26" s="15">
        <v>3</v>
      </c>
      <c r="G26" s="15">
        <v>13</v>
      </c>
      <c r="H26" s="15">
        <v>23</v>
      </c>
      <c r="I26" s="15">
        <v>47</v>
      </c>
      <c r="J26" s="15">
        <v>19</v>
      </c>
      <c r="K26" s="124">
        <v>105</v>
      </c>
      <c r="L26" s="14"/>
      <c r="M26" s="16">
        <v>22.061700000000002</v>
      </c>
      <c r="N26" s="16">
        <v>8.1700000000000017</v>
      </c>
      <c r="O26" s="16">
        <v>19.761000000000003</v>
      </c>
      <c r="P26" s="16">
        <v>37.597599999699995</v>
      </c>
      <c r="Q26" s="16">
        <v>49.838000000000001</v>
      </c>
      <c r="R26" s="16">
        <v>137.42829999969999</v>
      </c>
      <c r="S26" s="138"/>
      <c r="T26" s="18">
        <v>15</v>
      </c>
      <c r="U26" s="18">
        <v>7.1020833333000004</v>
      </c>
      <c r="V26" s="18">
        <v>17.187499999899998</v>
      </c>
      <c r="W26" s="18">
        <v>27.380555555400001</v>
      </c>
      <c r="X26" s="18">
        <v>35.9375</v>
      </c>
      <c r="Y26" s="59">
        <v>102.60763888860004</v>
      </c>
    </row>
    <row r="27" spans="1:25" x14ac:dyDescent="0.2">
      <c r="A27" s="58" t="s">
        <v>49</v>
      </c>
      <c r="B27" s="1">
        <v>10589</v>
      </c>
      <c r="C27" s="112" t="s">
        <v>48</v>
      </c>
      <c r="D27" s="112" t="s">
        <v>151</v>
      </c>
      <c r="E27" s="123"/>
      <c r="F27" s="14"/>
      <c r="G27" s="15">
        <v>3</v>
      </c>
      <c r="H27" s="14"/>
      <c r="I27" s="15">
        <v>10</v>
      </c>
      <c r="J27" s="15">
        <v>2</v>
      </c>
      <c r="K27" s="124">
        <v>15</v>
      </c>
      <c r="L27" s="14"/>
      <c r="M27" s="14"/>
      <c r="N27" s="16">
        <v>1.8949999999999998</v>
      </c>
      <c r="O27" s="14"/>
      <c r="P27" s="16">
        <v>7.3113999999999999</v>
      </c>
      <c r="Q27" s="16">
        <v>3.0736999999999997</v>
      </c>
      <c r="R27" s="16">
        <v>12.280099999999997</v>
      </c>
      <c r="S27" s="138"/>
      <c r="T27" s="17"/>
      <c r="U27" s="18">
        <v>1.8374999999999999</v>
      </c>
      <c r="V27" s="17"/>
      <c r="W27" s="18">
        <v>5.25</v>
      </c>
      <c r="X27" s="18">
        <v>2.1875</v>
      </c>
      <c r="Y27" s="59">
        <v>9.2749999999999986</v>
      </c>
    </row>
    <row r="28" spans="1:25" x14ac:dyDescent="0.2">
      <c r="A28" s="58" t="s">
        <v>51</v>
      </c>
      <c r="B28" s="1">
        <v>10590</v>
      </c>
      <c r="C28" s="112" t="s">
        <v>50</v>
      </c>
      <c r="D28" s="112" t="s">
        <v>152</v>
      </c>
      <c r="E28" s="123"/>
      <c r="F28" s="14"/>
      <c r="G28" s="15">
        <v>3</v>
      </c>
      <c r="H28" s="14"/>
      <c r="I28" s="15">
        <v>17</v>
      </c>
      <c r="J28" s="15">
        <v>7</v>
      </c>
      <c r="K28" s="124">
        <v>27</v>
      </c>
      <c r="L28" s="14"/>
      <c r="M28" s="14"/>
      <c r="N28" s="16">
        <v>1.4849999999999999</v>
      </c>
      <c r="O28" s="14"/>
      <c r="P28" s="16">
        <v>12.713100000000001</v>
      </c>
      <c r="Q28" s="16">
        <v>14.311299999999999</v>
      </c>
      <c r="R28" s="16">
        <v>28.509400000000003</v>
      </c>
      <c r="S28" s="138"/>
      <c r="T28" s="17"/>
      <c r="U28" s="18">
        <v>1.4583333334000002</v>
      </c>
      <c r="V28" s="17"/>
      <c r="W28" s="18">
        <v>10.765692640700001</v>
      </c>
      <c r="X28" s="18">
        <v>10.270833333400001</v>
      </c>
      <c r="Y28" s="59">
        <v>22.494859307500001</v>
      </c>
    </row>
    <row r="29" spans="1:25" x14ac:dyDescent="0.2">
      <c r="A29" s="58" t="s">
        <v>52</v>
      </c>
      <c r="B29" s="1">
        <v>12367</v>
      </c>
      <c r="C29" s="225" t="s">
        <v>216</v>
      </c>
      <c r="D29" s="112" t="s">
        <v>153</v>
      </c>
      <c r="E29" s="127">
        <v>4</v>
      </c>
      <c r="F29" s="14"/>
      <c r="G29" s="15">
        <v>25</v>
      </c>
      <c r="H29" s="15">
        <v>1</v>
      </c>
      <c r="I29" s="15">
        <v>74</v>
      </c>
      <c r="J29" s="15">
        <v>7</v>
      </c>
      <c r="K29" s="124">
        <v>111</v>
      </c>
      <c r="L29" s="16">
        <v>12.457799999999999</v>
      </c>
      <c r="M29" s="14"/>
      <c r="N29" s="16">
        <v>13.619399999799993</v>
      </c>
      <c r="O29" s="16">
        <v>0.91920000000000002</v>
      </c>
      <c r="P29" s="16">
        <v>51.409947617899981</v>
      </c>
      <c r="Q29" s="16">
        <v>11.891599999499999</v>
      </c>
      <c r="R29" s="16">
        <v>90.297947617200009</v>
      </c>
      <c r="S29" s="140">
        <v>9.8958333333000006</v>
      </c>
      <c r="T29" s="17"/>
      <c r="U29" s="18">
        <v>12.322916666999998</v>
      </c>
      <c r="V29" s="18">
        <v>0.625</v>
      </c>
      <c r="W29" s="18">
        <v>42.701622736499992</v>
      </c>
      <c r="X29" s="18">
        <v>8.1249999999</v>
      </c>
      <c r="Y29" s="59">
        <v>73.670372736700003</v>
      </c>
    </row>
    <row r="30" spans="1:25" x14ac:dyDescent="0.2">
      <c r="A30" s="58" t="s">
        <v>54</v>
      </c>
      <c r="B30" s="1">
        <v>10624</v>
      </c>
      <c r="C30" s="112" t="s">
        <v>53</v>
      </c>
      <c r="D30" s="112" t="s">
        <v>154</v>
      </c>
      <c r="E30" s="123"/>
      <c r="F30" s="14"/>
      <c r="G30" s="15">
        <v>7</v>
      </c>
      <c r="H30" s="14"/>
      <c r="I30" s="15">
        <v>9</v>
      </c>
      <c r="J30" s="15">
        <v>1</v>
      </c>
      <c r="K30" s="124">
        <v>17</v>
      </c>
      <c r="L30" s="14"/>
      <c r="M30" s="14"/>
      <c r="N30" s="16">
        <v>4.5664999999999996</v>
      </c>
      <c r="O30" s="14"/>
      <c r="P30" s="16">
        <v>7.7542999999999989</v>
      </c>
      <c r="Q30" s="16">
        <v>2.5980999996</v>
      </c>
      <c r="R30" s="16">
        <v>14.918899999599997</v>
      </c>
      <c r="S30" s="138"/>
      <c r="T30" s="17"/>
      <c r="U30" s="18">
        <v>4.5208333333999997</v>
      </c>
      <c r="V30" s="17"/>
      <c r="W30" s="18">
        <v>7.75</v>
      </c>
      <c r="X30" s="18">
        <v>3.125</v>
      </c>
      <c r="Y30" s="59">
        <v>15.395833333399997</v>
      </c>
    </row>
    <row r="31" spans="1:25" x14ac:dyDescent="0.2">
      <c r="A31" s="58" t="s">
        <v>56</v>
      </c>
      <c r="B31" s="1">
        <v>10553</v>
      </c>
      <c r="C31" s="112" t="s">
        <v>55</v>
      </c>
      <c r="D31" s="112" t="s">
        <v>155</v>
      </c>
      <c r="E31" s="123"/>
      <c r="F31" s="14"/>
      <c r="G31" s="14"/>
      <c r="H31" s="14"/>
      <c r="I31" s="15">
        <v>2</v>
      </c>
      <c r="J31" s="14"/>
      <c r="K31" s="124">
        <v>2</v>
      </c>
      <c r="L31" s="14"/>
      <c r="M31" s="14"/>
      <c r="N31" s="14"/>
      <c r="O31" s="14"/>
      <c r="P31" s="16">
        <v>1.5236000000000001</v>
      </c>
      <c r="Q31" s="14"/>
      <c r="R31" s="16">
        <v>1.5236000000000001</v>
      </c>
      <c r="S31" s="138"/>
      <c r="T31" s="17"/>
      <c r="U31" s="17"/>
      <c r="V31" s="17"/>
      <c r="W31" s="18">
        <v>1.4583333334000002</v>
      </c>
      <c r="X31" s="17"/>
      <c r="Y31" s="59">
        <v>1.4583333334000002</v>
      </c>
    </row>
    <row r="32" spans="1:25" x14ac:dyDescent="0.2">
      <c r="A32" s="58" t="s">
        <v>57</v>
      </c>
      <c r="B32" s="1">
        <v>11098</v>
      </c>
      <c r="C32" s="226" t="s">
        <v>217</v>
      </c>
      <c r="D32" s="112" t="s">
        <v>185</v>
      </c>
      <c r="E32" s="127">
        <v>2</v>
      </c>
      <c r="F32" s="14"/>
      <c r="G32" s="15">
        <v>15</v>
      </c>
      <c r="H32" s="15">
        <v>8</v>
      </c>
      <c r="I32" s="15">
        <v>88</v>
      </c>
      <c r="J32" s="15">
        <v>24</v>
      </c>
      <c r="K32" s="124">
        <v>137</v>
      </c>
      <c r="L32" s="16">
        <v>7.8868</v>
      </c>
      <c r="M32" s="14"/>
      <c r="N32" s="16">
        <v>9.1954999999999991</v>
      </c>
      <c r="O32" s="16">
        <v>6.3240999998000005</v>
      </c>
      <c r="P32" s="16">
        <v>54.353199998900003</v>
      </c>
      <c r="Q32" s="16">
        <v>42.628099998900012</v>
      </c>
      <c r="R32" s="16">
        <v>120.38769999759992</v>
      </c>
      <c r="S32" s="140">
        <v>6.5625</v>
      </c>
      <c r="T32" s="17"/>
      <c r="U32" s="18">
        <v>9.3333333332999988</v>
      </c>
      <c r="V32" s="18">
        <v>5.9583333334000006</v>
      </c>
      <c r="W32" s="18">
        <v>38.166087963100004</v>
      </c>
      <c r="X32" s="18">
        <v>27.287134740400003</v>
      </c>
      <c r="Y32" s="59">
        <v>87.307389370199999</v>
      </c>
    </row>
    <row r="33" spans="1:25" x14ac:dyDescent="0.2">
      <c r="A33" s="58" t="s">
        <v>59</v>
      </c>
      <c r="B33" s="1">
        <v>10628</v>
      </c>
      <c r="C33" s="112" t="s">
        <v>58</v>
      </c>
      <c r="D33" s="112" t="s">
        <v>156</v>
      </c>
      <c r="E33" s="127">
        <v>1</v>
      </c>
      <c r="F33" s="14"/>
      <c r="G33" s="15">
        <v>2</v>
      </c>
      <c r="H33" s="15">
        <v>8</v>
      </c>
      <c r="I33" s="15">
        <v>19</v>
      </c>
      <c r="J33" s="15">
        <v>2</v>
      </c>
      <c r="K33" s="124">
        <v>32</v>
      </c>
      <c r="L33" s="16">
        <v>2.9068999999999998</v>
      </c>
      <c r="M33" s="14"/>
      <c r="N33" s="16">
        <v>1.2715000000000001</v>
      </c>
      <c r="O33" s="16">
        <v>4.9568000000000003</v>
      </c>
      <c r="P33" s="16">
        <v>13.023999999799999</v>
      </c>
      <c r="Q33" s="16">
        <v>5.1212999999999997</v>
      </c>
      <c r="R33" s="16">
        <v>27.280499999799993</v>
      </c>
      <c r="S33" s="140">
        <v>0.69444444439999997</v>
      </c>
      <c r="T33" s="17"/>
      <c r="U33" s="18">
        <v>1.2833333331999999</v>
      </c>
      <c r="V33" s="18">
        <v>1.7708333333999999</v>
      </c>
      <c r="W33" s="18">
        <v>9.2355769229</v>
      </c>
      <c r="X33" s="18">
        <v>4.5</v>
      </c>
      <c r="Y33" s="59">
        <v>17.484188033899997</v>
      </c>
    </row>
    <row r="34" spans="1:25" x14ac:dyDescent="0.2">
      <c r="A34" s="58" t="s">
        <v>61</v>
      </c>
      <c r="B34" s="1">
        <v>10636</v>
      </c>
      <c r="C34" s="112" t="s">
        <v>60</v>
      </c>
      <c r="D34" s="112" t="s">
        <v>157</v>
      </c>
      <c r="E34" s="123"/>
      <c r="F34" s="14"/>
      <c r="G34" s="14"/>
      <c r="H34" s="14"/>
      <c r="I34" s="14"/>
      <c r="J34" s="15">
        <v>3</v>
      </c>
      <c r="K34" s="124">
        <v>3</v>
      </c>
      <c r="L34" s="14"/>
      <c r="M34" s="14"/>
      <c r="N34" s="14"/>
      <c r="O34" s="14"/>
      <c r="P34" s="14"/>
      <c r="Q34" s="16">
        <v>7.5707999994000001</v>
      </c>
      <c r="R34" s="16">
        <v>7.5707999994000001</v>
      </c>
      <c r="S34" s="138"/>
      <c r="T34" s="17"/>
      <c r="U34" s="17"/>
      <c r="V34" s="17"/>
      <c r="W34" s="17"/>
      <c r="X34" s="18">
        <v>7.75</v>
      </c>
      <c r="Y34" s="59">
        <v>7.75</v>
      </c>
    </row>
    <row r="35" spans="1:25" ht="13.5" thickBot="1" x14ac:dyDescent="0.25">
      <c r="A35" s="58" t="s">
        <v>63</v>
      </c>
      <c r="B35" s="1">
        <v>10633</v>
      </c>
      <c r="C35" s="112" t="s">
        <v>62</v>
      </c>
      <c r="D35" s="112" t="s">
        <v>158</v>
      </c>
      <c r="E35" s="127">
        <v>1</v>
      </c>
      <c r="F35" s="14"/>
      <c r="G35" s="15">
        <v>3</v>
      </c>
      <c r="H35" s="15">
        <v>1</v>
      </c>
      <c r="I35" s="15">
        <v>4</v>
      </c>
      <c r="J35" s="15">
        <v>1</v>
      </c>
      <c r="K35" s="124">
        <v>10</v>
      </c>
      <c r="L35" s="16">
        <v>2.6536</v>
      </c>
      <c r="M35" s="14"/>
      <c r="N35" s="16">
        <v>1.6804000000000001</v>
      </c>
      <c r="O35" s="16">
        <v>0.70709999999999995</v>
      </c>
      <c r="P35" s="16">
        <v>2.6124999999999998</v>
      </c>
      <c r="Q35" s="16">
        <v>1.7321</v>
      </c>
      <c r="R35" s="16">
        <v>9.3856999999999999</v>
      </c>
      <c r="S35" s="140">
        <v>0.625</v>
      </c>
      <c r="T35" s="17"/>
      <c r="U35" s="18">
        <v>1.2104166667</v>
      </c>
      <c r="V35" s="18">
        <v>0.625</v>
      </c>
      <c r="W35" s="18">
        <v>1.8750000001000002</v>
      </c>
      <c r="X35" s="18">
        <v>0.9375</v>
      </c>
      <c r="Y35" s="59">
        <v>5.2729166668000005</v>
      </c>
    </row>
    <row r="36" spans="1:25" s="19" customFormat="1" ht="13.5" thickBot="1" x14ac:dyDescent="0.25">
      <c r="A36" s="187"/>
      <c r="B36" s="231"/>
      <c r="C36" s="81" t="s">
        <v>195</v>
      </c>
      <c r="D36" s="114"/>
      <c r="E36" s="220">
        <f>SUM(E13:E35)</f>
        <v>11</v>
      </c>
      <c r="F36" s="83">
        <f t="shared" ref="F36:Y36" si="1">SUM(F13:F35)</f>
        <v>11</v>
      </c>
      <c r="G36" s="83">
        <f t="shared" si="1"/>
        <v>241</v>
      </c>
      <c r="H36" s="83">
        <f t="shared" si="1"/>
        <v>151</v>
      </c>
      <c r="I36" s="83">
        <f t="shared" si="1"/>
        <v>497</v>
      </c>
      <c r="J36" s="83">
        <f t="shared" si="1"/>
        <v>125</v>
      </c>
      <c r="K36" s="126">
        <f t="shared" si="1"/>
        <v>1036</v>
      </c>
      <c r="L36" s="47">
        <f t="shared" si="1"/>
        <v>35.862899999999996</v>
      </c>
      <c r="M36" s="84">
        <f t="shared" si="1"/>
        <v>73.907200000000003</v>
      </c>
      <c r="N36" s="84">
        <f t="shared" si="1"/>
        <v>141.91609999759999</v>
      </c>
      <c r="O36" s="84">
        <f t="shared" si="1"/>
        <v>126.9043999995</v>
      </c>
      <c r="P36" s="84">
        <f t="shared" si="1"/>
        <v>368.4335476155</v>
      </c>
      <c r="Q36" s="84">
        <f t="shared" si="1"/>
        <v>275.38894999579998</v>
      </c>
      <c r="R36" s="45">
        <f t="shared" si="1"/>
        <v>1022.4130976084</v>
      </c>
      <c r="S36" s="84">
        <f t="shared" si="1"/>
        <v>25.486111111</v>
      </c>
      <c r="T36" s="84">
        <f t="shared" si="1"/>
        <v>57.666666666600001</v>
      </c>
      <c r="U36" s="84">
        <f t="shared" si="1"/>
        <v>132.06145833280004</v>
      </c>
      <c r="V36" s="84">
        <f t="shared" si="1"/>
        <v>108.7604166668</v>
      </c>
      <c r="W36" s="84">
        <f t="shared" si="1"/>
        <v>295.74344607489996</v>
      </c>
      <c r="X36" s="84">
        <f t="shared" si="1"/>
        <v>207.37767961220001</v>
      </c>
      <c r="Y36" s="45">
        <f t="shared" si="1"/>
        <v>827.0957784643</v>
      </c>
    </row>
    <row r="37" spans="1:25" x14ac:dyDescent="0.2">
      <c r="A37" s="58" t="s">
        <v>65</v>
      </c>
      <c r="B37" s="1">
        <v>10484</v>
      </c>
      <c r="C37" s="112" t="s">
        <v>64</v>
      </c>
      <c r="D37" s="112" t="s">
        <v>159</v>
      </c>
      <c r="E37" s="123"/>
      <c r="F37" s="15">
        <v>1</v>
      </c>
      <c r="G37" s="15">
        <v>2</v>
      </c>
      <c r="H37" s="15">
        <v>12</v>
      </c>
      <c r="I37" s="15">
        <v>39</v>
      </c>
      <c r="J37" s="15">
        <v>18</v>
      </c>
      <c r="K37" s="124">
        <v>72</v>
      </c>
      <c r="L37" s="14"/>
      <c r="M37" s="16">
        <v>8</v>
      </c>
      <c r="N37" s="16">
        <v>1.1949999998999998</v>
      </c>
      <c r="O37" s="16">
        <v>9.6552000000000007</v>
      </c>
      <c r="P37" s="16">
        <v>27.831499999699993</v>
      </c>
      <c r="Q37" s="16">
        <v>33.294099999099998</v>
      </c>
      <c r="R37" s="16">
        <v>79.975799998699998</v>
      </c>
      <c r="S37" s="138"/>
      <c r="T37" s="18">
        <v>8</v>
      </c>
      <c r="U37" s="18">
        <v>1.1374999998999999</v>
      </c>
      <c r="V37" s="18">
        <v>8</v>
      </c>
      <c r="W37" s="18">
        <v>20.8419394051</v>
      </c>
      <c r="X37" s="18">
        <v>20.782859297599998</v>
      </c>
      <c r="Y37" s="59">
        <v>58.762298702599999</v>
      </c>
    </row>
    <row r="38" spans="1:25" x14ac:dyDescent="0.2">
      <c r="A38" s="58" t="s">
        <v>67</v>
      </c>
      <c r="B38" s="1">
        <v>10545</v>
      </c>
      <c r="C38" s="112" t="s">
        <v>66</v>
      </c>
      <c r="D38" s="112" t="s">
        <v>160</v>
      </c>
      <c r="E38" s="123"/>
      <c r="F38" s="14"/>
      <c r="G38" s="14"/>
      <c r="H38" s="14"/>
      <c r="I38" s="15">
        <v>30</v>
      </c>
      <c r="J38" s="15">
        <v>18</v>
      </c>
      <c r="K38" s="124">
        <v>48</v>
      </c>
      <c r="L38" s="14"/>
      <c r="M38" s="14"/>
      <c r="N38" s="14"/>
      <c r="O38" s="14"/>
      <c r="P38" s="16">
        <v>18.860199999399999</v>
      </c>
      <c r="Q38" s="16">
        <v>35.936199999700001</v>
      </c>
      <c r="R38" s="16">
        <v>54.796399999099989</v>
      </c>
      <c r="S38" s="138"/>
      <c r="T38" s="17"/>
      <c r="U38" s="17"/>
      <c r="V38" s="17"/>
      <c r="W38" s="18">
        <v>9.6660962301000026</v>
      </c>
      <c r="X38" s="18">
        <v>20.986742424199999</v>
      </c>
      <c r="Y38" s="59">
        <v>30.652838654300005</v>
      </c>
    </row>
    <row r="39" spans="1:25" x14ac:dyDescent="0.2">
      <c r="A39" s="58" t="s">
        <v>69</v>
      </c>
      <c r="B39" s="1">
        <v>10891</v>
      </c>
      <c r="C39" s="112" t="s">
        <v>68</v>
      </c>
      <c r="D39" s="112" t="s">
        <v>161</v>
      </c>
      <c r="E39" s="123"/>
      <c r="F39" s="14"/>
      <c r="G39" s="15">
        <v>1</v>
      </c>
      <c r="H39" s="15">
        <v>2</v>
      </c>
      <c r="I39" s="15">
        <v>106</v>
      </c>
      <c r="J39" s="15">
        <v>25</v>
      </c>
      <c r="K39" s="124">
        <v>134</v>
      </c>
      <c r="L39" s="14"/>
      <c r="M39" s="14"/>
      <c r="N39" s="16">
        <v>0.40699999999999997</v>
      </c>
      <c r="O39" s="16">
        <v>1.4913999999000001</v>
      </c>
      <c r="P39" s="16">
        <v>58.390999999199998</v>
      </c>
      <c r="Q39" s="16">
        <v>40.555899999899999</v>
      </c>
      <c r="R39" s="16">
        <v>100.84529999900008</v>
      </c>
      <c r="S39" s="138"/>
      <c r="T39" s="17"/>
      <c r="U39" s="18">
        <v>0.21875</v>
      </c>
      <c r="V39" s="18">
        <v>1.1785714285</v>
      </c>
      <c r="W39" s="18">
        <v>28.668534324900005</v>
      </c>
      <c r="X39" s="18">
        <v>22.610748626399999</v>
      </c>
      <c r="Y39" s="59">
        <v>52.676604379800011</v>
      </c>
    </row>
    <row r="40" spans="1:25" x14ac:dyDescent="0.2">
      <c r="A40" s="58" t="s">
        <v>71</v>
      </c>
      <c r="B40" s="1">
        <v>10890</v>
      </c>
      <c r="C40" s="112" t="s">
        <v>70</v>
      </c>
      <c r="D40" s="112" t="s">
        <v>162</v>
      </c>
      <c r="E40" s="123"/>
      <c r="F40" s="14"/>
      <c r="G40" s="15">
        <v>9</v>
      </c>
      <c r="H40" s="15">
        <v>10</v>
      </c>
      <c r="I40" s="15">
        <v>12</v>
      </c>
      <c r="J40" s="15">
        <v>1</v>
      </c>
      <c r="K40" s="124">
        <v>32</v>
      </c>
      <c r="L40" s="14"/>
      <c r="M40" s="14"/>
      <c r="N40" s="16">
        <v>4.8871000000000002</v>
      </c>
      <c r="O40" s="16">
        <v>6.8210000000000015</v>
      </c>
      <c r="P40" s="16">
        <v>9.0076999999999998</v>
      </c>
      <c r="Q40" s="16">
        <v>2.2517</v>
      </c>
      <c r="R40" s="16">
        <v>22.967500000000008</v>
      </c>
      <c r="S40" s="138"/>
      <c r="T40" s="17"/>
      <c r="U40" s="18">
        <v>4.5791666666999999</v>
      </c>
      <c r="V40" s="18">
        <v>4.0208333332999997</v>
      </c>
      <c r="W40" s="18">
        <v>7.2083333334999997</v>
      </c>
      <c r="X40" s="18">
        <v>1.25</v>
      </c>
      <c r="Y40" s="59">
        <v>17.058333333500002</v>
      </c>
    </row>
    <row r="41" spans="1:25" x14ac:dyDescent="0.2">
      <c r="A41" s="58" t="s">
        <v>73</v>
      </c>
      <c r="B41" s="1">
        <v>10828</v>
      </c>
      <c r="C41" s="112" t="s">
        <v>72</v>
      </c>
      <c r="D41" s="112" t="s">
        <v>163</v>
      </c>
      <c r="E41" s="123"/>
      <c r="F41" s="14"/>
      <c r="G41" s="15">
        <v>5</v>
      </c>
      <c r="H41" s="14"/>
      <c r="I41" s="15">
        <v>25</v>
      </c>
      <c r="J41" s="15">
        <v>6</v>
      </c>
      <c r="K41" s="124">
        <v>36</v>
      </c>
      <c r="L41" s="14"/>
      <c r="M41" s="14"/>
      <c r="N41" s="16">
        <v>3.0334999999999996</v>
      </c>
      <c r="O41" s="14"/>
      <c r="P41" s="16">
        <v>21.004199999900006</v>
      </c>
      <c r="Q41" s="16">
        <v>14.5731</v>
      </c>
      <c r="R41" s="16">
        <v>38.610799999900003</v>
      </c>
      <c r="S41" s="138"/>
      <c r="T41" s="17"/>
      <c r="U41" s="18">
        <v>2.625</v>
      </c>
      <c r="V41" s="17"/>
      <c r="W41" s="18">
        <v>19.235119047799998</v>
      </c>
      <c r="X41" s="18">
        <v>11.4375</v>
      </c>
      <c r="Y41" s="59">
        <v>33.297619047799998</v>
      </c>
    </row>
    <row r="42" spans="1:25" x14ac:dyDescent="0.2">
      <c r="A42" s="58" t="s">
        <v>75</v>
      </c>
      <c r="B42" s="1">
        <v>10824</v>
      </c>
      <c r="C42" s="112" t="s">
        <v>74</v>
      </c>
      <c r="D42" s="112" t="s">
        <v>164</v>
      </c>
      <c r="E42" s="127">
        <v>1</v>
      </c>
      <c r="F42" s="14"/>
      <c r="G42" s="15">
        <v>4</v>
      </c>
      <c r="H42" s="15">
        <v>3</v>
      </c>
      <c r="I42" s="15">
        <v>136</v>
      </c>
      <c r="J42" s="15">
        <v>45</v>
      </c>
      <c r="K42" s="124">
        <v>189</v>
      </c>
      <c r="L42" s="16">
        <v>1.3268</v>
      </c>
      <c r="M42" s="14"/>
      <c r="N42" s="16">
        <v>2.1353999999999997</v>
      </c>
      <c r="O42" s="16">
        <v>2.3334000000000001</v>
      </c>
      <c r="P42" s="16">
        <v>87.187199999399994</v>
      </c>
      <c r="Q42" s="16">
        <v>75.479100001399999</v>
      </c>
      <c r="R42" s="16">
        <v>168.46190000079983</v>
      </c>
      <c r="S42" s="140">
        <v>0.26041666670000002</v>
      </c>
      <c r="T42" s="17"/>
      <c r="U42" s="18">
        <v>1.4291666667</v>
      </c>
      <c r="V42" s="18">
        <v>1.625</v>
      </c>
      <c r="W42" s="18">
        <v>56.441151347400002</v>
      </c>
      <c r="X42" s="18">
        <v>40.076235958299996</v>
      </c>
      <c r="Y42" s="59">
        <v>99.831970639099993</v>
      </c>
    </row>
    <row r="43" spans="1:25" x14ac:dyDescent="0.2">
      <c r="A43" s="58" t="s">
        <v>77</v>
      </c>
      <c r="B43" s="1">
        <v>10892</v>
      </c>
      <c r="C43" s="112" t="s">
        <v>76</v>
      </c>
      <c r="D43" s="112" t="s">
        <v>165</v>
      </c>
      <c r="E43" s="123"/>
      <c r="F43" s="14"/>
      <c r="G43" s="15">
        <v>4</v>
      </c>
      <c r="H43" s="15">
        <v>1</v>
      </c>
      <c r="I43" s="15">
        <v>80</v>
      </c>
      <c r="J43" s="15">
        <v>54</v>
      </c>
      <c r="K43" s="124">
        <v>139</v>
      </c>
      <c r="L43" s="14"/>
      <c r="M43" s="14"/>
      <c r="N43" s="16">
        <v>1.7499999998999998</v>
      </c>
      <c r="O43" s="16">
        <v>0.75060000000000004</v>
      </c>
      <c r="P43" s="16">
        <v>45.782799999200002</v>
      </c>
      <c r="Q43" s="16">
        <v>87.672999997600002</v>
      </c>
      <c r="R43" s="16">
        <v>135.95639999670001</v>
      </c>
      <c r="S43" s="138"/>
      <c r="T43" s="17"/>
      <c r="U43" s="18">
        <v>1.158712121</v>
      </c>
      <c r="V43" s="18">
        <v>0.625</v>
      </c>
      <c r="W43" s="18">
        <v>26.7041819839</v>
      </c>
      <c r="X43" s="18">
        <v>50.145885926800005</v>
      </c>
      <c r="Y43" s="59">
        <v>78.633780031700013</v>
      </c>
    </row>
    <row r="44" spans="1:25" x14ac:dyDescent="0.2">
      <c r="A44" s="58" t="s">
        <v>79</v>
      </c>
      <c r="B44" s="1">
        <v>10901</v>
      </c>
      <c r="C44" s="112" t="s">
        <v>78</v>
      </c>
      <c r="D44" s="112" t="s">
        <v>166</v>
      </c>
      <c r="E44" s="127">
        <v>1</v>
      </c>
      <c r="F44" s="14"/>
      <c r="G44" s="15">
        <v>3</v>
      </c>
      <c r="H44" s="15">
        <v>2</v>
      </c>
      <c r="I44" s="15">
        <v>38</v>
      </c>
      <c r="J44" s="15">
        <v>10</v>
      </c>
      <c r="K44" s="124">
        <v>54</v>
      </c>
      <c r="L44" s="16">
        <v>5</v>
      </c>
      <c r="M44" s="14"/>
      <c r="N44" s="16">
        <v>2.0999999998999996</v>
      </c>
      <c r="O44" s="16">
        <v>2</v>
      </c>
      <c r="P44" s="16">
        <v>32.155999999599999</v>
      </c>
      <c r="Q44" s="16">
        <v>28.584999999299995</v>
      </c>
      <c r="R44" s="16">
        <v>69.840999998800015</v>
      </c>
      <c r="S44" s="140">
        <v>5</v>
      </c>
      <c r="T44" s="17"/>
      <c r="U44" s="18">
        <v>2.0999999998999996</v>
      </c>
      <c r="V44" s="18">
        <v>2</v>
      </c>
      <c r="W44" s="18">
        <v>26.326163419699995</v>
      </c>
      <c r="X44" s="18">
        <v>25.754464285699999</v>
      </c>
      <c r="Y44" s="59">
        <v>61.180627705300004</v>
      </c>
    </row>
    <row r="45" spans="1:25" ht="13.5" thickBot="1" x14ac:dyDescent="0.25">
      <c r="A45" s="58" t="s">
        <v>57</v>
      </c>
      <c r="B45" s="1">
        <v>11098</v>
      </c>
      <c r="C45" s="118" t="s">
        <v>222</v>
      </c>
      <c r="D45" s="112" t="s">
        <v>185</v>
      </c>
      <c r="E45" s="123"/>
      <c r="F45" s="14"/>
      <c r="G45" s="14"/>
      <c r="H45" s="14"/>
      <c r="I45" s="15">
        <v>59</v>
      </c>
      <c r="J45" s="15">
        <v>39</v>
      </c>
      <c r="K45" s="124">
        <v>98</v>
      </c>
      <c r="L45" s="14"/>
      <c r="M45" s="14"/>
      <c r="N45" s="14"/>
      <c r="O45" s="14"/>
      <c r="P45" s="16">
        <v>32.732899999999994</v>
      </c>
      <c r="Q45" s="16">
        <v>62.95843333280002</v>
      </c>
      <c r="R45" s="16">
        <v>95.691333332800028</v>
      </c>
      <c r="S45" s="138"/>
      <c r="T45" s="17"/>
      <c r="U45" s="17"/>
      <c r="V45" s="17"/>
      <c r="W45" s="18">
        <v>16.967709581200001</v>
      </c>
      <c r="X45" s="18">
        <v>29.702366712299998</v>
      </c>
      <c r="Y45" s="59">
        <v>46.670076293499989</v>
      </c>
    </row>
    <row r="46" spans="1:25" s="19" customFormat="1" ht="13.5" thickBot="1" x14ac:dyDescent="0.25">
      <c r="A46" s="187"/>
      <c r="B46" s="231"/>
      <c r="C46" s="81" t="s">
        <v>196</v>
      </c>
      <c r="D46" s="114"/>
      <c r="E46" s="44">
        <f>SUM(E37:E45)</f>
        <v>2</v>
      </c>
      <c r="F46" s="27">
        <f t="shared" ref="F46:Y46" si="2">SUM(F37:F45)</f>
        <v>1</v>
      </c>
      <c r="G46" s="27">
        <f t="shared" si="2"/>
        <v>28</v>
      </c>
      <c r="H46" s="27">
        <f t="shared" si="2"/>
        <v>30</v>
      </c>
      <c r="I46" s="27">
        <f t="shared" si="2"/>
        <v>525</v>
      </c>
      <c r="J46" s="27">
        <f t="shared" si="2"/>
        <v>216</v>
      </c>
      <c r="K46" s="179">
        <f t="shared" si="2"/>
        <v>802</v>
      </c>
      <c r="L46" s="182">
        <f t="shared" si="2"/>
        <v>6.3268000000000004</v>
      </c>
      <c r="M46" s="183">
        <f t="shared" si="2"/>
        <v>8</v>
      </c>
      <c r="N46" s="183">
        <f t="shared" si="2"/>
        <v>15.507999999699999</v>
      </c>
      <c r="O46" s="183">
        <f t="shared" si="2"/>
        <v>23.051599999900002</v>
      </c>
      <c r="P46" s="183">
        <f t="shared" si="2"/>
        <v>332.95349999639996</v>
      </c>
      <c r="Q46" s="183">
        <f t="shared" si="2"/>
        <v>381.30653332980006</v>
      </c>
      <c r="R46" s="184">
        <f t="shared" si="2"/>
        <v>767.14643332579999</v>
      </c>
      <c r="S46" s="183">
        <f t="shared" si="2"/>
        <v>5.2604166667000003</v>
      </c>
      <c r="T46" s="183">
        <f t="shared" si="2"/>
        <v>8</v>
      </c>
      <c r="U46" s="183">
        <f t="shared" si="2"/>
        <v>13.248295454200001</v>
      </c>
      <c r="V46" s="183">
        <f t="shared" si="2"/>
        <v>17.4494047618</v>
      </c>
      <c r="W46" s="183">
        <f t="shared" si="2"/>
        <v>212.05922867360002</v>
      </c>
      <c r="X46" s="183">
        <f t="shared" si="2"/>
        <v>222.74680323129999</v>
      </c>
      <c r="Y46" s="184">
        <f t="shared" si="2"/>
        <v>478.76414878759999</v>
      </c>
    </row>
    <row r="47" spans="1:25" x14ac:dyDescent="0.2">
      <c r="A47" s="58" t="s">
        <v>81</v>
      </c>
      <c r="B47" s="1">
        <v>10487</v>
      </c>
      <c r="C47" s="112" t="s">
        <v>80</v>
      </c>
      <c r="D47" s="112" t="s">
        <v>167</v>
      </c>
      <c r="E47" s="123"/>
      <c r="F47" s="14"/>
      <c r="G47" s="15">
        <v>1</v>
      </c>
      <c r="H47" s="14"/>
      <c r="I47" s="15">
        <v>10</v>
      </c>
      <c r="J47" s="15">
        <v>2</v>
      </c>
      <c r="K47" s="124">
        <v>13</v>
      </c>
      <c r="L47" s="14"/>
      <c r="M47" s="14"/>
      <c r="N47" s="16">
        <v>0.35</v>
      </c>
      <c r="O47" s="14"/>
      <c r="P47" s="16">
        <v>5.4010000000000007</v>
      </c>
      <c r="Q47" s="16">
        <v>3.7135000000000002</v>
      </c>
      <c r="R47" s="16">
        <v>9.4644999999999992</v>
      </c>
      <c r="S47" s="138"/>
      <c r="T47" s="17"/>
      <c r="U47" s="18">
        <v>0.21875</v>
      </c>
      <c r="V47" s="17"/>
      <c r="W47" s="18">
        <v>3.348755411</v>
      </c>
      <c r="X47" s="18">
        <v>2.34375</v>
      </c>
      <c r="Y47" s="59">
        <v>5.9112554110000008</v>
      </c>
    </row>
    <row r="48" spans="1:25" x14ac:dyDescent="0.2">
      <c r="A48" s="58" t="s">
        <v>83</v>
      </c>
      <c r="B48" s="1">
        <v>10847</v>
      </c>
      <c r="C48" s="112" t="s">
        <v>82</v>
      </c>
      <c r="D48" s="112" t="s">
        <v>168</v>
      </c>
      <c r="E48" s="123"/>
      <c r="F48" s="14"/>
      <c r="G48" s="15">
        <v>33</v>
      </c>
      <c r="H48" s="14"/>
      <c r="I48" s="15">
        <v>70</v>
      </c>
      <c r="J48" s="15">
        <v>25</v>
      </c>
      <c r="K48" s="124">
        <v>128</v>
      </c>
      <c r="L48" s="14"/>
      <c r="M48" s="14"/>
      <c r="N48" s="16">
        <v>19.614299999699995</v>
      </c>
      <c r="O48" s="14"/>
      <c r="P48" s="16">
        <v>49.148499999499968</v>
      </c>
      <c r="Q48" s="16">
        <v>55.130499999000001</v>
      </c>
      <c r="R48" s="16">
        <v>123.89329999820004</v>
      </c>
      <c r="S48" s="138"/>
      <c r="T48" s="17"/>
      <c r="U48" s="18">
        <v>16.566666666399996</v>
      </c>
      <c r="V48" s="17"/>
      <c r="W48" s="18">
        <v>34.278112213499995</v>
      </c>
      <c r="X48" s="18">
        <v>36.237637362699999</v>
      </c>
      <c r="Y48" s="59">
        <v>87.082416242600061</v>
      </c>
    </row>
    <row r="49" spans="1:25" x14ac:dyDescent="0.2">
      <c r="A49" s="58" t="s">
        <v>32</v>
      </c>
      <c r="B49" s="1">
        <v>10586</v>
      </c>
      <c r="C49" s="227" t="s">
        <v>218</v>
      </c>
      <c r="D49" s="112" t="s">
        <v>169</v>
      </c>
      <c r="E49" s="123"/>
      <c r="F49" s="14"/>
      <c r="G49" s="15">
        <v>2</v>
      </c>
      <c r="H49" s="14"/>
      <c r="I49" s="15">
        <v>24</v>
      </c>
      <c r="J49" s="15">
        <v>7</v>
      </c>
      <c r="K49" s="124">
        <v>33</v>
      </c>
      <c r="L49" s="14"/>
      <c r="M49" s="14"/>
      <c r="N49" s="16">
        <v>1.0102999998</v>
      </c>
      <c r="O49" s="14"/>
      <c r="P49" s="16">
        <v>15.669399999800003</v>
      </c>
      <c r="Q49" s="16">
        <v>16.6469999995</v>
      </c>
      <c r="R49" s="16">
        <v>33.326699999100001</v>
      </c>
      <c r="S49" s="138"/>
      <c r="T49" s="17"/>
      <c r="U49" s="18">
        <v>0.875</v>
      </c>
      <c r="V49" s="17"/>
      <c r="W49" s="18">
        <v>9.8363095238999989</v>
      </c>
      <c r="X49" s="18">
        <v>12.947916666699999</v>
      </c>
      <c r="Y49" s="59">
        <v>23.659226190599998</v>
      </c>
    </row>
    <row r="50" spans="1:25" x14ac:dyDescent="0.2">
      <c r="A50" s="58" t="s">
        <v>85</v>
      </c>
      <c r="B50" s="1">
        <v>10886</v>
      </c>
      <c r="C50" s="112" t="s">
        <v>84</v>
      </c>
      <c r="D50" s="112" t="s">
        <v>84</v>
      </c>
      <c r="E50" s="123"/>
      <c r="F50" s="14"/>
      <c r="G50" s="15">
        <v>8</v>
      </c>
      <c r="H50" s="14"/>
      <c r="I50" s="15">
        <v>60</v>
      </c>
      <c r="J50" s="15">
        <v>15</v>
      </c>
      <c r="K50" s="124">
        <v>83</v>
      </c>
      <c r="L50" s="14"/>
      <c r="M50" s="14"/>
      <c r="N50" s="16">
        <v>3.9985999999000001</v>
      </c>
      <c r="O50" s="14"/>
      <c r="P50" s="16">
        <v>42.740799998600004</v>
      </c>
      <c r="Q50" s="16">
        <v>28.279700000000002</v>
      </c>
      <c r="R50" s="16">
        <v>75.019099998499982</v>
      </c>
      <c r="S50" s="138"/>
      <c r="T50" s="17"/>
      <c r="U50" s="18">
        <v>3.0180871211000002</v>
      </c>
      <c r="V50" s="17"/>
      <c r="W50" s="18">
        <v>33.687843406399992</v>
      </c>
      <c r="X50" s="18">
        <v>16.09375</v>
      </c>
      <c r="Y50" s="59">
        <v>52.799680527499987</v>
      </c>
    </row>
    <row r="51" spans="1:25" x14ac:dyDescent="0.2">
      <c r="A51" s="58" t="s">
        <v>87</v>
      </c>
      <c r="B51" s="1">
        <v>10883</v>
      </c>
      <c r="C51" s="112" t="s">
        <v>86</v>
      </c>
      <c r="D51" s="112" t="s">
        <v>170</v>
      </c>
      <c r="E51" s="123"/>
      <c r="F51" s="14"/>
      <c r="G51" s="15">
        <v>74</v>
      </c>
      <c r="H51" s="14"/>
      <c r="I51" s="15">
        <v>58</v>
      </c>
      <c r="J51" s="15">
        <v>9</v>
      </c>
      <c r="K51" s="124">
        <v>141</v>
      </c>
      <c r="L51" s="14"/>
      <c r="M51" s="14"/>
      <c r="N51" s="16">
        <v>46.146899998700029</v>
      </c>
      <c r="O51" s="14"/>
      <c r="P51" s="16">
        <v>41.067799998800005</v>
      </c>
      <c r="Q51" s="16">
        <v>18.330199999399998</v>
      </c>
      <c r="R51" s="16">
        <v>105.54489999690007</v>
      </c>
      <c r="S51" s="138"/>
      <c r="T51" s="17"/>
      <c r="U51" s="18">
        <v>39.934374999500015</v>
      </c>
      <c r="V51" s="17"/>
      <c r="W51" s="18">
        <v>24.996445106199996</v>
      </c>
      <c r="X51" s="18">
        <v>11.361607142900001</v>
      </c>
      <c r="Y51" s="59">
        <v>76.292427248600063</v>
      </c>
    </row>
    <row r="52" spans="1:25" x14ac:dyDescent="0.2">
      <c r="A52" s="58" t="s">
        <v>89</v>
      </c>
      <c r="B52" s="1">
        <v>10889</v>
      </c>
      <c r="C52" s="112" t="s">
        <v>88</v>
      </c>
      <c r="D52" s="112" t="s">
        <v>88</v>
      </c>
      <c r="E52" s="123"/>
      <c r="F52" s="14"/>
      <c r="G52" s="15">
        <v>1</v>
      </c>
      <c r="H52" s="14"/>
      <c r="I52" s="15">
        <v>14</v>
      </c>
      <c r="J52" s="15">
        <v>5</v>
      </c>
      <c r="K52" s="124">
        <v>20</v>
      </c>
      <c r="L52" s="14"/>
      <c r="M52" s="14"/>
      <c r="N52" s="16">
        <v>0.495</v>
      </c>
      <c r="O52" s="14"/>
      <c r="P52" s="16">
        <v>9.1566999995000007</v>
      </c>
      <c r="Q52" s="16">
        <v>8.2619000000000007</v>
      </c>
      <c r="R52" s="16">
        <v>17.913599999500004</v>
      </c>
      <c r="S52" s="138"/>
      <c r="T52" s="17"/>
      <c r="U52" s="18">
        <v>0.4375</v>
      </c>
      <c r="V52" s="17"/>
      <c r="W52" s="18">
        <v>5.9947916669000012</v>
      </c>
      <c r="X52" s="18">
        <v>3.3125</v>
      </c>
      <c r="Y52" s="59">
        <v>9.7447916668999994</v>
      </c>
    </row>
    <row r="53" spans="1:25" x14ac:dyDescent="0.2">
      <c r="A53" s="58" t="s">
        <v>91</v>
      </c>
      <c r="B53" s="1">
        <v>10893</v>
      </c>
      <c r="C53" s="112" t="s">
        <v>90</v>
      </c>
      <c r="D53" s="112" t="s">
        <v>171</v>
      </c>
      <c r="E53" s="123"/>
      <c r="F53" s="14"/>
      <c r="G53" s="15">
        <v>8</v>
      </c>
      <c r="H53" s="14"/>
      <c r="I53" s="15">
        <v>33</v>
      </c>
      <c r="J53" s="15">
        <v>11</v>
      </c>
      <c r="K53" s="124">
        <v>52</v>
      </c>
      <c r="L53" s="14"/>
      <c r="M53" s="14"/>
      <c r="N53" s="16">
        <v>4.6061999998000003</v>
      </c>
      <c r="O53" s="14"/>
      <c r="P53" s="16">
        <v>19.882599999700005</v>
      </c>
      <c r="Q53" s="16">
        <v>22.276000000000003</v>
      </c>
      <c r="R53" s="16">
        <v>46.764799999499985</v>
      </c>
      <c r="S53" s="138"/>
      <c r="T53" s="17"/>
      <c r="U53" s="18">
        <v>4.0687500000000005</v>
      </c>
      <c r="V53" s="17"/>
      <c r="W53" s="18">
        <v>15.622767857199998</v>
      </c>
      <c r="X53" s="18">
        <v>15.330128205199999</v>
      </c>
      <c r="Y53" s="59">
        <v>35.021646062400009</v>
      </c>
    </row>
    <row r="54" spans="1:25" x14ac:dyDescent="0.2">
      <c r="A54" s="58" t="s">
        <v>93</v>
      </c>
      <c r="B54" s="1">
        <v>10521</v>
      </c>
      <c r="C54" s="112" t="s">
        <v>92</v>
      </c>
      <c r="D54" s="112" t="s">
        <v>172</v>
      </c>
      <c r="E54" s="123"/>
      <c r="F54" s="14"/>
      <c r="G54" s="14"/>
      <c r="H54" s="14"/>
      <c r="I54" s="15">
        <v>11</v>
      </c>
      <c r="J54" s="15">
        <v>4</v>
      </c>
      <c r="K54" s="124">
        <v>15</v>
      </c>
      <c r="L54" s="14"/>
      <c r="M54" s="14"/>
      <c r="N54" s="14"/>
      <c r="O54" s="14"/>
      <c r="P54" s="16">
        <v>9.1249000000000002</v>
      </c>
      <c r="Q54" s="16">
        <v>8.9145000000000003</v>
      </c>
      <c r="R54" s="16">
        <v>18.039400000000001</v>
      </c>
      <c r="S54" s="138"/>
      <c r="T54" s="17"/>
      <c r="U54" s="17"/>
      <c r="V54" s="17"/>
      <c r="W54" s="18">
        <v>6.6354166667000003</v>
      </c>
      <c r="X54" s="18">
        <v>5.8125</v>
      </c>
      <c r="Y54" s="59">
        <v>12.447916666699999</v>
      </c>
    </row>
    <row r="55" spans="1:25" x14ac:dyDescent="0.2">
      <c r="A55" s="58" t="s">
        <v>43</v>
      </c>
      <c r="B55" s="1">
        <v>10519</v>
      </c>
      <c r="C55" s="228" t="s">
        <v>219</v>
      </c>
      <c r="D55" s="112" t="s">
        <v>173</v>
      </c>
      <c r="E55" s="123"/>
      <c r="F55" s="14"/>
      <c r="G55" s="15">
        <v>1</v>
      </c>
      <c r="H55" s="14"/>
      <c r="I55" s="15">
        <v>22</v>
      </c>
      <c r="J55" s="15">
        <v>10</v>
      </c>
      <c r="K55" s="124">
        <v>33</v>
      </c>
      <c r="L55" s="14"/>
      <c r="M55" s="14"/>
      <c r="N55" s="16">
        <v>0.74299999999999999</v>
      </c>
      <c r="O55" s="14"/>
      <c r="P55" s="16">
        <v>12.718899999600003</v>
      </c>
      <c r="Q55" s="16">
        <v>19.730349999699996</v>
      </c>
      <c r="R55" s="16">
        <v>33.192249999300003</v>
      </c>
      <c r="S55" s="138"/>
      <c r="T55" s="17"/>
      <c r="U55" s="18">
        <v>0.58333333320000003</v>
      </c>
      <c r="V55" s="17"/>
      <c r="W55" s="18">
        <v>7.5267857142999999</v>
      </c>
      <c r="X55" s="18">
        <v>13.7170329671</v>
      </c>
      <c r="Y55" s="59">
        <v>21.827152014599999</v>
      </c>
    </row>
    <row r="56" spans="1:25" x14ac:dyDescent="0.2">
      <c r="A56" s="58" t="s">
        <v>95</v>
      </c>
      <c r="B56" s="1">
        <v>10838</v>
      </c>
      <c r="C56" s="112" t="s">
        <v>94</v>
      </c>
      <c r="D56" s="112" t="s">
        <v>174</v>
      </c>
      <c r="E56" s="127">
        <v>1</v>
      </c>
      <c r="F56" s="14"/>
      <c r="G56" s="15">
        <v>32</v>
      </c>
      <c r="H56" s="14"/>
      <c r="I56" s="15">
        <v>114</v>
      </c>
      <c r="J56" s="15">
        <v>34</v>
      </c>
      <c r="K56" s="124">
        <v>181</v>
      </c>
      <c r="L56" s="16">
        <v>4.5961999999999996</v>
      </c>
      <c r="M56" s="14"/>
      <c r="N56" s="16">
        <v>16.197599999299996</v>
      </c>
      <c r="O56" s="14"/>
      <c r="P56" s="16">
        <v>85.378099997999982</v>
      </c>
      <c r="Q56" s="16">
        <v>74.014799999399997</v>
      </c>
      <c r="R56" s="16">
        <v>180.18669999670007</v>
      </c>
      <c r="S56" s="140">
        <v>3.125</v>
      </c>
      <c r="T56" s="17"/>
      <c r="U56" s="18">
        <v>12.513541666500004</v>
      </c>
      <c r="V56" s="17"/>
      <c r="W56" s="18">
        <v>68.352227633100028</v>
      </c>
      <c r="X56" s="18">
        <v>57.834821428399991</v>
      </c>
      <c r="Y56" s="59">
        <v>141.82559072799998</v>
      </c>
    </row>
    <row r="57" spans="1:25" x14ac:dyDescent="0.2">
      <c r="A57" s="58" t="s">
        <v>97</v>
      </c>
      <c r="B57" s="1">
        <v>10863</v>
      </c>
      <c r="C57" s="112" t="s">
        <v>96</v>
      </c>
      <c r="D57" s="112" t="s">
        <v>175</v>
      </c>
      <c r="E57" s="127">
        <v>1</v>
      </c>
      <c r="F57" s="14"/>
      <c r="G57" s="15">
        <v>9</v>
      </c>
      <c r="H57" s="14"/>
      <c r="I57" s="15">
        <v>22</v>
      </c>
      <c r="J57" s="15">
        <v>6</v>
      </c>
      <c r="K57" s="124">
        <v>38</v>
      </c>
      <c r="L57" s="16">
        <v>2.8868</v>
      </c>
      <c r="M57" s="14"/>
      <c r="N57" s="16">
        <v>5.6665999996999998</v>
      </c>
      <c r="O57" s="14"/>
      <c r="P57" s="16">
        <v>14.598899999900002</v>
      </c>
      <c r="Q57" s="16">
        <v>13.6005000002</v>
      </c>
      <c r="R57" s="16">
        <v>36.752799999800004</v>
      </c>
      <c r="S57" s="140">
        <v>2.0833333333000001</v>
      </c>
      <c r="T57" s="17"/>
      <c r="U57" s="18">
        <v>5.3666666665999996</v>
      </c>
      <c r="V57" s="17"/>
      <c r="W57" s="18">
        <v>11.7557997554</v>
      </c>
      <c r="X57" s="18">
        <v>11.125</v>
      </c>
      <c r="Y57" s="59">
        <v>30.330799755299999</v>
      </c>
    </row>
    <row r="58" spans="1:25" x14ac:dyDescent="0.2">
      <c r="A58" s="58" t="s">
        <v>52</v>
      </c>
      <c r="B58" s="1">
        <v>12367</v>
      </c>
      <c r="C58" s="229" t="s">
        <v>220</v>
      </c>
      <c r="D58" s="112" t="s">
        <v>176</v>
      </c>
      <c r="E58" s="127">
        <v>2</v>
      </c>
      <c r="F58" s="14"/>
      <c r="G58" s="15">
        <v>60</v>
      </c>
      <c r="H58" s="14"/>
      <c r="I58" s="15">
        <v>295</v>
      </c>
      <c r="J58" s="15">
        <v>110</v>
      </c>
      <c r="K58" s="124">
        <v>467</v>
      </c>
      <c r="L58" s="16">
        <v>8.2499999995</v>
      </c>
      <c r="M58" s="14"/>
      <c r="N58" s="16">
        <v>32.379199998999987</v>
      </c>
      <c r="O58" s="14"/>
      <c r="P58" s="16">
        <v>200.11705237669989</v>
      </c>
      <c r="Q58" s="16">
        <v>229.92529999589996</v>
      </c>
      <c r="R58" s="16">
        <v>470.67155237110052</v>
      </c>
      <c r="S58" s="140">
        <v>6.5625000001</v>
      </c>
      <c r="T58" s="17"/>
      <c r="U58" s="18">
        <v>26.479198232199987</v>
      </c>
      <c r="V58" s="17"/>
      <c r="W58" s="18">
        <v>148.99451141309993</v>
      </c>
      <c r="X58" s="18">
        <v>168.7120535709</v>
      </c>
      <c r="Y58" s="59">
        <v>350.7482632162999</v>
      </c>
    </row>
    <row r="59" spans="1:25" x14ac:dyDescent="0.2">
      <c r="A59" s="58" t="s">
        <v>99</v>
      </c>
      <c r="B59" s="1">
        <v>10623</v>
      </c>
      <c r="C59" s="112" t="s">
        <v>98</v>
      </c>
      <c r="D59" s="112" t="s">
        <v>177</v>
      </c>
      <c r="E59" s="123"/>
      <c r="F59" s="14"/>
      <c r="G59" s="14"/>
      <c r="H59" s="14"/>
      <c r="I59" s="15">
        <v>7</v>
      </c>
      <c r="J59" s="15">
        <v>2</v>
      </c>
      <c r="K59" s="124">
        <v>9</v>
      </c>
      <c r="L59" s="14"/>
      <c r="M59" s="14"/>
      <c r="N59" s="14"/>
      <c r="O59" s="14"/>
      <c r="P59" s="16">
        <v>4.1042999999999994</v>
      </c>
      <c r="Q59" s="16">
        <v>3.4763999999999999</v>
      </c>
      <c r="R59" s="16">
        <v>7.5806999999999984</v>
      </c>
      <c r="S59" s="138"/>
      <c r="T59" s="17"/>
      <c r="U59" s="17"/>
      <c r="V59" s="17"/>
      <c r="W59" s="18">
        <v>2.3333333332999997</v>
      </c>
      <c r="X59" s="18">
        <v>2</v>
      </c>
      <c r="Y59" s="59">
        <v>4.3333333333000006</v>
      </c>
    </row>
    <row r="60" spans="1:25" ht="13.5" thickBot="1" x14ac:dyDescent="0.25">
      <c r="A60" s="58" t="s">
        <v>57</v>
      </c>
      <c r="B60" s="1">
        <v>11098</v>
      </c>
      <c r="C60" s="118" t="s">
        <v>221</v>
      </c>
      <c r="D60" s="112" t="s">
        <v>185</v>
      </c>
      <c r="E60" s="127">
        <v>1</v>
      </c>
      <c r="F60" s="14"/>
      <c r="G60" s="14"/>
      <c r="H60" s="14"/>
      <c r="I60" s="15">
        <v>25</v>
      </c>
      <c r="J60" s="15">
        <v>17</v>
      </c>
      <c r="K60" s="124">
        <v>43</v>
      </c>
      <c r="L60" s="16">
        <v>2.8868</v>
      </c>
      <c r="M60" s="14"/>
      <c r="N60" s="14"/>
      <c r="O60" s="14"/>
      <c r="P60" s="16">
        <v>16.765199999500002</v>
      </c>
      <c r="Q60" s="16">
        <v>37.757666665899997</v>
      </c>
      <c r="R60" s="16">
        <v>57.409666665400003</v>
      </c>
      <c r="S60" s="140">
        <v>1.6666666667000001</v>
      </c>
      <c r="T60" s="17"/>
      <c r="U60" s="17"/>
      <c r="V60" s="17"/>
      <c r="W60" s="18">
        <v>12.250462962800002</v>
      </c>
      <c r="X60" s="18">
        <v>29.46875</v>
      </c>
      <c r="Y60" s="59">
        <v>43.385879629499996</v>
      </c>
    </row>
    <row r="61" spans="1:25" s="19" customFormat="1" ht="12.75" customHeight="1" thickBot="1" x14ac:dyDescent="0.25">
      <c r="A61" s="187"/>
      <c r="B61" s="221"/>
      <c r="C61" s="88" t="s">
        <v>197</v>
      </c>
      <c r="D61" s="114"/>
      <c r="E61" s="83">
        <f>SUM(E47:E60)</f>
        <v>5</v>
      </c>
      <c r="F61" s="83">
        <f t="shared" ref="F61:Y61" si="3">SUM(F47:F60)</f>
        <v>0</v>
      </c>
      <c r="G61" s="83">
        <f t="shared" si="3"/>
        <v>229</v>
      </c>
      <c r="H61" s="83">
        <f t="shared" si="3"/>
        <v>0</v>
      </c>
      <c r="I61" s="83">
        <f t="shared" si="3"/>
        <v>765</v>
      </c>
      <c r="J61" s="83">
        <f t="shared" si="3"/>
        <v>257</v>
      </c>
      <c r="K61" s="83">
        <f t="shared" si="3"/>
        <v>1256</v>
      </c>
      <c r="L61" s="47">
        <f t="shared" si="3"/>
        <v>18.6197999995</v>
      </c>
      <c r="M61" s="84">
        <f t="shared" si="3"/>
        <v>0</v>
      </c>
      <c r="N61" s="84">
        <f t="shared" si="3"/>
        <v>131.20769999590001</v>
      </c>
      <c r="O61" s="84">
        <f t="shared" si="3"/>
        <v>0</v>
      </c>
      <c r="P61" s="84">
        <f t="shared" si="3"/>
        <v>525.87415236959998</v>
      </c>
      <c r="Q61" s="84">
        <f t="shared" si="3"/>
        <v>540.05831665900007</v>
      </c>
      <c r="R61" s="45">
        <f t="shared" si="3"/>
        <v>1215.7599690240006</v>
      </c>
      <c r="S61" s="84">
        <f t="shared" si="3"/>
        <v>13.4375000001</v>
      </c>
      <c r="T61" s="84">
        <f t="shared" si="3"/>
        <v>0</v>
      </c>
      <c r="U61" s="84">
        <f t="shared" si="3"/>
        <v>110.0618686855</v>
      </c>
      <c r="V61" s="84">
        <f t="shared" si="3"/>
        <v>0</v>
      </c>
      <c r="W61" s="84">
        <f t="shared" si="3"/>
        <v>385.61356266379994</v>
      </c>
      <c r="X61" s="84">
        <f t="shared" si="3"/>
        <v>386.29744734389999</v>
      </c>
      <c r="Y61" s="45">
        <f t="shared" si="3"/>
        <v>895.41037869329989</v>
      </c>
    </row>
    <row r="62" spans="1:25" s="10" customFormat="1" ht="12.75" customHeight="1" thickBot="1" x14ac:dyDescent="0.25">
      <c r="A62" s="60"/>
      <c r="B62" s="9"/>
      <c r="C62" s="115"/>
      <c r="D62" s="118"/>
      <c r="E62" s="128"/>
      <c r="F62" s="19"/>
      <c r="G62" s="20"/>
      <c r="H62" s="19"/>
      <c r="I62" s="20"/>
      <c r="J62" s="20"/>
      <c r="K62" s="129"/>
      <c r="L62" s="50"/>
      <c r="M62" s="185"/>
      <c r="N62" s="50"/>
      <c r="O62" s="185"/>
      <c r="P62" s="50"/>
      <c r="Q62" s="50"/>
      <c r="R62" s="50"/>
      <c r="S62" s="141"/>
      <c r="T62" s="186"/>
      <c r="U62" s="40"/>
      <c r="V62" s="186"/>
      <c r="W62" s="40"/>
      <c r="X62" s="40"/>
      <c r="Y62" s="61"/>
    </row>
    <row r="63" spans="1:25" s="19" customFormat="1" ht="12.75" customHeight="1" thickBot="1" x14ac:dyDescent="0.25">
      <c r="A63" s="79"/>
      <c r="B63" s="222"/>
      <c r="C63" s="89" t="s">
        <v>205</v>
      </c>
      <c r="D63" s="114"/>
      <c r="E63" s="83">
        <f>E12+E36+E46+E61</f>
        <v>18</v>
      </c>
      <c r="F63" s="83">
        <f t="shared" ref="F63:Y63" si="4">F12+F36+F46+F61</f>
        <v>12</v>
      </c>
      <c r="G63" s="83">
        <f t="shared" si="4"/>
        <v>544</v>
      </c>
      <c r="H63" s="83">
        <f t="shared" si="4"/>
        <v>190</v>
      </c>
      <c r="I63" s="83">
        <f t="shared" si="4"/>
        <v>2281</v>
      </c>
      <c r="J63" s="83">
        <f t="shared" si="4"/>
        <v>699</v>
      </c>
      <c r="K63" s="83">
        <f t="shared" si="4"/>
        <v>3744</v>
      </c>
      <c r="L63" s="47">
        <f t="shared" si="4"/>
        <v>60.809499999499991</v>
      </c>
      <c r="M63" s="84">
        <f t="shared" si="4"/>
        <v>81.907200000000003</v>
      </c>
      <c r="N63" s="84">
        <f t="shared" si="4"/>
        <v>312.89689999299998</v>
      </c>
      <c r="O63" s="84">
        <f t="shared" si="4"/>
        <v>157.9993999994</v>
      </c>
      <c r="P63" s="84">
        <f t="shared" si="4"/>
        <v>1571.7299999755</v>
      </c>
      <c r="Q63" s="84">
        <f t="shared" si="4"/>
        <v>1395.4140999807</v>
      </c>
      <c r="R63" s="45">
        <f t="shared" si="4"/>
        <v>3580.7570999481004</v>
      </c>
      <c r="S63" s="84">
        <f t="shared" si="4"/>
        <v>44.184027777799997</v>
      </c>
      <c r="T63" s="84">
        <f t="shared" si="4"/>
        <v>65.666666666600008</v>
      </c>
      <c r="U63" s="84">
        <f t="shared" si="4"/>
        <v>275.02258800940001</v>
      </c>
      <c r="V63" s="84">
        <f t="shared" si="4"/>
        <v>133.3973214287</v>
      </c>
      <c r="W63" s="84">
        <f t="shared" si="4"/>
        <v>1143.3014500542999</v>
      </c>
      <c r="X63" s="84">
        <f t="shared" si="4"/>
        <v>945.91111808300002</v>
      </c>
      <c r="Y63" s="45">
        <f t="shared" si="4"/>
        <v>2607.4831720197999</v>
      </c>
    </row>
    <row r="64" spans="1:25" s="12" customFormat="1" ht="12.75" customHeight="1" thickBot="1" x14ac:dyDescent="0.25">
      <c r="A64" s="166"/>
      <c r="B64" s="167"/>
      <c r="C64" s="168" t="s">
        <v>206</v>
      </c>
      <c r="D64" s="169"/>
      <c r="E64" s="170">
        <v>18</v>
      </c>
      <c r="F64" s="171">
        <v>11</v>
      </c>
      <c r="G64" s="172">
        <v>526</v>
      </c>
      <c r="H64" s="171">
        <v>184</v>
      </c>
      <c r="I64" s="172">
        <v>2136</v>
      </c>
      <c r="J64" s="172">
        <v>650</v>
      </c>
      <c r="K64" s="173">
        <v>3525</v>
      </c>
      <c r="L64" s="174"/>
      <c r="M64" s="171"/>
      <c r="N64" s="174"/>
      <c r="O64" s="171"/>
      <c r="P64" s="174"/>
      <c r="Q64" s="174"/>
      <c r="R64" s="174"/>
      <c r="S64" s="175"/>
      <c r="T64" s="176"/>
      <c r="U64" s="177"/>
      <c r="V64" s="176"/>
      <c r="W64" s="177"/>
      <c r="X64" s="177"/>
      <c r="Y64" s="178"/>
    </row>
    <row r="65" spans="1:25" s="10" customFormat="1" ht="12.75" customHeight="1" x14ac:dyDescent="0.2">
      <c r="A65" s="60"/>
      <c r="B65" s="9"/>
      <c r="C65" s="115"/>
      <c r="D65" s="118"/>
      <c r="E65" s="128"/>
      <c r="F65" s="19"/>
      <c r="G65" s="20"/>
      <c r="H65" s="19"/>
      <c r="I65" s="20"/>
      <c r="J65" s="20"/>
      <c r="K65" s="129"/>
      <c r="L65" s="21"/>
      <c r="M65" s="19"/>
      <c r="N65" s="21"/>
      <c r="O65" s="19"/>
      <c r="P65" s="21"/>
      <c r="Q65" s="21"/>
      <c r="R65" s="21"/>
      <c r="S65" s="141"/>
      <c r="T65" s="22"/>
      <c r="U65" s="23"/>
      <c r="V65" s="22"/>
      <c r="W65" s="23"/>
      <c r="X65" s="23"/>
      <c r="Y65" s="61"/>
    </row>
    <row r="66" spans="1:25" s="10" customFormat="1" ht="12.75" customHeight="1" x14ac:dyDescent="0.2">
      <c r="A66" s="60"/>
      <c r="B66" s="9"/>
      <c r="C66" s="115"/>
      <c r="D66" s="118"/>
      <c r="E66" s="128"/>
      <c r="F66" s="19"/>
      <c r="G66" s="20"/>
      <c r="H66" s="19"/>
      <c r="I66" s="20"/>
      <c r="J66" s="20"/>
      <c r="K66" s="129"/>
      <c r="L66" s="21"/>
      <c r="M66" s="19"/>
      <c r="N66" s="21"/>
      <c r="O66" s="19"/>
      <c r="P66" s="21"/>
      <c r="Q66" s="21"/>
      <c r="R66" s="21"/>
      <c r="S66" s="141"/>
      <c r="T66" s="22"/>
      <c r="U66" s="23"/>
      <c r="V66" s="22"/>
      <c r="W66" s="23"/>
      <c r="X66" s="23"/>
      <c r="Y66" s="61"/>
    </row>
    <row r="67" spans="1:25" x14ac:dyDescent="0.2">
      <c r="A67" s="58" t="s">
        <v>101</v>
      </c>
      <c r="B67" s="1">
        <v>10817</v>
      </c>
      <c r="C67" s="112" t="s">
        <v>100</v>
      </c>
      <c r="D67" s="112" t="s">
        <v>178</v>
      </c>
      <c r="E67" s="123"/>
      <c r="F67" s="14"/>
      <c r="G67" s="15">
        <v>15</v>
      </c>
      <c r="H67" s="15">
        <v>4</v>
      </c>
      <c r="I67" s="15">
        <v>69</v>
      </c>
      <c r="J67" s="15">
        <v>12</v>
      </c>
      <c r="K67" s="124">
        <v>100</v>
      </c>
      <c r="L67" s="14"/>
      <c r="M67" s="14"/>
      <c r="N67" s="16">
        <v>8.3460000000000001</v>
      </c>
      <c r="O67" s="16">
        <v>3.7071000000000001</v>
      </c>
      <c r="P67" s="16">
        <v>53.86229999910001</v>
      </c>
      <c r="Q67" s="16">
        <v>24.355399999100001</v>
      </c>
      <c r="R67" s="16">
        <v>90.270799998200005</v>
      </c>
      <c r="S67" s="138"/>
      <c r="T67" s="17"/>
      <c r="U67" s="18">
        <v>7.4759722222999994</v>
      </c>
      <c r="V67" s="18">
        <v>3.625</v>
      </c>
      <c r="W67" s="18">
        <v>45.702471140099995</v>
      </c>
      <c r="X67" s="18">
        <v>14.463541666699999</v>
      </c>
      <c r="Y67" s="59">
        <v>71.266985029099985</v>
      </c>
    </row>
    <row r="68" spans="1:25" x14ac:dyDescent="0.2">
      <c r="A68" s="58" t="s">
        <v>103</v>
      </c>
      <c r="B68" s="1">
        <v>10770</v>
      </c>
      <c r="C68" s="112" t="s">
        <v>102</v>
      </c>
      <c r="D68" s="112" t="s">
        <v>179</v>
      </c>
      <c r="E68" s="123"/>
      <c r="F68" s="14"/>
      <c r="G68" s="15">
        <v>5</v>
      </c>
      <c r="H68" s="15">
        <v>2</v>
      </c>
      <c r="I68" s="15">
        <v>195</v>
      </c>
      <c r="J68" s="15">
        <v>48</v>
      </c>
      <c r="K68" s="124">
        <v>250</v>
      </c>
      <c r="L68" s="14"/>
      <c r="M68" s="14"/>
      <c r="N68" s="16">
        <v>2.3157999998000003</v>
      </c>
      <c r="O68" s="16">
        <v>1.7071000000000001</v>
      </c>
      <c r="P68" s="16">
        <v>131.80969999779995</v>
      </c>
      <c r="Q68" s="16">
        <v>93.65370000030002</v>
      </c>
      <c r="R68" s="16">
        <v>229.48629999790001</v>
      </c>
      <c r="S68" s="138"/>
      <c r="T68" s="17"/>
      <c r="U68" s="18">
        <v>1.8441287878000001</v>
      </c>
      <c r="V68" s="18">
        <v>1.625</v>
      </c>
      <c r="W68" s="18">
        <v>88.539750957199985</v>
      </c>
      <c r="X68" s="18">
        <v>64.780360264800009</v>
      </c>
      <c r="Y68" s="59">
        <v>156.78924000979995</v>
      </c>
    </row>
    <row r="69" spans="1:25" x14ac:dyDescent="0.2">
      <c r="A69" s="58" t="s">
        <v>105</v>
      </c>
      <c r="B69" s="1">
        <v>10772</v>
      </c>
      <c r="C69" s="112" t="s">
        <v>104</v>
      </c>
      <c r="D69" s="112" t="s">
        <v>180</v>
      </c>
      <c r="E69" s="123"/>
      <c r="F69" s="14"/>
      <c r="G69" s="15">
        <v>1</v>
      </c>
      <c r="H69" s="14"/>
      <c r="I69" s="15">
        <v>45</v>
      </c>
      <c r="J69" s="15">
        <v>8</v>
      </c>
      <c r="K69" s="124">
        <v>54</v>
      </c>
      <c r="L69" s="14"/>
      <c r="M69" s="14"/>
      <c r="N69" s="16">
        <v>0.57150000000000001</v>
      </c>
      <c r="O69" s="14"/>
      <c r="P69" s="16">
        <v>30.812999998300004</v>
      </c>
      <c r="Q69" s="16">
        <v>12.781499999599998</v>
      </c>
      <c r="R69" s="16">
        <v>44.165999997899995</v>
      </c>
      <c r="S69" s="138"/>
      <c r="T69" s="17"/>
      <c r="U69" s="18">
        <v>0.58333333340000004</v>
      </c>
      <c r="V69" s="17"/>
      <c r="W69" s="18">
        <v>23.102265789500002</v>
      </c>
      <c r="X69" s="18">
        <v>7.5241683993000006</v>
      </c>
      <c r="Y69" s="59">
        <v>31.2097675222</v>
      </c>
    </row>
    <row r="70" spans="1:25" x14ac:dyDescent="0.2">
      <c r="A70" s="58" t="s">
        <v>107</v>
      </c>
      <c r="B70" s="1">
        <v>10710</v>
      </c>
      <c r="C70" s="112" t="s">
        <v>106</v>
      </c>
      <c r="D70" s="112" t="s">
        <v>181</v>
      </c>
      <c r="E70" s="123"/>
      <c r="F70" s="14"/>
      <c r="G70" s="15">
        <v>2</v>
      </c>
      <c r="H70" s="14"/>
      <c r="I70" s="15">
        <v>53</v>
      </c>
      <c r="J70" s="15">
        <v>13</v>
      </c>
      <c r="K70" s="124">
        <v>68</v>
      </c>
      <c r="L70" s="14"/>
      <c r="M70" s="14"/>
      <c r="N70" s="16">
        <v>0.91</v>
      </c>
      <c r="O70" s="14"/>
      <c r="P70" s="16">
        <v>36.491799999899996</v>
      </c>
      <c r="Q70" s="16">
        <v>18.043599999600001</v>
      </c>
      <c r="R70" s="16">
        <v>55.445399999500026</v>
      </c>
      <c r="S70" s="138"/>
      <c r="T70" s="17"/>
      <c r="U70" s="18">
        <v>0.58333333340000004</v>
      </c>
      <c r="V70" s="17"/>
      <c r="W70" s="18">
        <v>27.579204904299999</v>
      </c>
      <c r="X70" s="18">
        <v>8.9643617193000011</v>
      </c>
      <c r="Y70" s="59">
        <v>37.126899956999999</v>
      </c>
    </row>
    <row r="71" spans="1:25" x14ac:dyDescent="0.2">
      <c r="A71" s="58" t="s">
        <v>109</v>
      </c>
      <c r="B71" s="1"/>
      <c r="C71" s="112" t="s">
        <v>108</v>
      </c>
      <c r="D71" s="112" t="s">
        <v>182</v>
      </c>
      <c r="E71" s="123"/>
      <c r="F71" s="14"/>
      <c r="G71" s="15">
        <v>13</v>
      </c>
      <c r="H71" s="14"/>
      <c r="I71" s="15">
        <v>15</v>
      </c>
      <c r="J71" s="15">
        <v>3</v>
      </c>
      <c r="K71" s="124">
        <v>31</v>
      </c>
      <c r="L71" s="14"/>
      <c r="M71" s="14"/>
      <c r="N71" s="16">
        <v>8.2799999998000011</v>
      </c>
      <c r="O71" s="14"/>
      <c r="P71" s="16">
        <v>10.9419999999</v>
      </c>
      <c r="Q71" s="16">
        <v>6.7813999996999996</v>
      </c>
      <c r="R71" s="16">
        <v>26.003399999399999</v>
      </c>
      <c r="S71" s="138"/>
      <c r="T71" s="17"/>
      <c r="U71" s="18">
        <v>7.9624999998000003</v>
      </c>
      <c r="V71" s="17"/>
      <c r="W71" s="18">
        <v>9.0327380950999991</v>
      </c>
      <c r="X71" s="18">
        <v>4.7613636364000005</v>
      </c>
      <c r="Y71" s="59">
        <v>21.756601731300002</v>
      </c>
    </row>
    <row r="72" spans="1:25" ht="13.5" thickBot="1" x14ac:dyDescent="0.25">
      <c r="A72" s="58" t="s">
        <v>111</v>
      </c>
      <c r="B72" s="1">
        <v>10741</v>
      </c>
      <c r="C72" s="112" t="s">
        <v>110</v>
      </c>
      <c r="D72" s="112" t="s">
        <v>183</v>
      </c>
      <c r="E72" s="123"/>
      <c r="F72" s="14"/>
      <c r="G72" s="15">
        <v>5</v>
      </c>
      <c r="H72" s="14"/>
      <c r="I72" s="15">
        <v>37</v>
      </c>
      <c r="J72" s="15">
        <v>7</v>
      </c>
      <c r="K72" s="124">
        <v>49</v>
      </c>
      <c r="L72" s="14"/>
      <c r="M72" s="14"/>
      <c r="N72" s="16">
        <v>3.1741999999999999</v>
      </c>
      <c r="O72" s="14"/>
      <c r="P72" s="16">
        <v>30.131199999300005</v>
      </c>
      <c r="Q72" s="16">
        <v>16.383900000000001</v>
      </c>
      <c r="R72" s="16">
        <v>49.689299999300026</v>
      </c>
      <c r="S72" s="138"/>
      <c r="T72" s="17"/>
      <c r="U72" s="18">
        <v>3.05</v>
      </c>
      <c r="V72" s="17"/>
      <c r="W72" s="18">
        <v>26.452380952499993</v>
      </c>
      <c r="X72" s="18">
        <v>13.5</v>
      </c>
      <c r="Y72" s="59">
        <v>43.002380952500012</v>
      </c>
    </row>
    <row r="73" spans="1:25" s="10" customFormat="1" ht="13.5" thickBot="1" x14ac:dyDescent="0.25">
      <c r="A73" s="79"/>
      <c r="B73" s="80"/>
      <c r="C73" s="53" t="s">
        <v>198</v>
      </c>
      <c r="D73" s="187"/>
      <c r="E73" s="44">
        <f>SUM(E67:E72)</f>
        <v>0</v>
      </c>
      <c r="F73" s="27">
        <f t="shared" ref="F73:K73" si="5">SUM(F67:F72)</f>
        <v>0</v>
      </c>
      <c r="G73" s="27">
        <f t="shared" si="5"/>
        <v>41</v>
      </c>
      <c r="H73" s="27">
        <f t="shared" si="5"/>
        <v>6</v>
      </c>
      <c r="I73" s="27">
        <f t="shared" si="5"/>
        <v>414</v>
      </c>
      <c r="J73" s="27">
        <f t="shared" si="5"/>
        <v>91</v>
      </c>
      <c r="K73" s="179">
        <f t="shared" si="5"/>
        <v>552</v>
      </c>
      <c r="L73" s="82"/>
      <c r="M73" s="82"/>
      <c r="N73" s="84">
        <v>23.597499999599997</v>
      </c>
      <c r="O73" s="84">
        <v>5.4142000000000001</v>
      </c>
      <c r="P73" s="84">
        <v>294.04999999430021</v>
      </c>
      <c r="Q73" s="84">
        <v>171.99949999830002</v>
      </c>
      <c r="R73" s="84">
        <v>495.06119999220016</v>
      </c>
      <c r="S73" s="139"/>
      <c r="T73" s="85"/>
      <c r="U73" s="86">
        <v>21.499267676699994</v>
      </c>
      <c r="V73" s="86">
        <v>5.25</v>
      </c>
      <c r="W73" s="86">
        <v>220.40881183869999</v>
      </c>
      <c r="X73" s="86">
        <v>113.99379568649999</v>
      </c>
      <c r="Y73" s="87">
        <v>361.15187520189983</v>
      </c>
    </row>
    <row r="74" spans="1:25" s="10" customFormat="1" ht="13.5" thickBot="1" x14ac:dyDescent="0.25">
      <c r="A74" s="60"/>
      <c r="B74" s="9"/>
      <c r="C74" s="54"/>
      <c r="D74" s="118"/>
      <c r="E74" s="130"/>
      <c r="F74" s="19"/>
      <c r="G74" s="20"/>
      <c r="H74" s="20"/>
      <c r="I74" s="20"/>
      <c r="J74" s="20"/>
      <c r="K74" s="129"/>
      <c r="L74" s="19"/>
      <c r="M74" s="19"/>
      <c r="N74" s="21"/>
      <c r="O74" s="21"/>
      <c r="P74" s="21"/>
      <c r="Q74" s="21"/>
      <c r="R74" s="21"/>
      <c r="S74" s="142"/>
      <c r="T74" s="22"/>
      <c r="U74" s="23"/>
      <c r="V74" s="23"/>
      <c r="W74" s="23"/>
      <c r="X74" s="23"/>
      <c r="Y74" s="61"/>
    </row>
    <row r="75" spans="1:25" s="13" customFormat="1" ht="13.5" thickBot="1" x14ac:dyDescent="0.25">
      <c r="A75" s="56"/>
      <c r="B75" s="26"/>
      <c r="C75" s="55" t="s">
        <v>207</v>
      </c>
      <c r="D75" s="114"/>
      <c r="E75" s="131">
        <f>E63+E73</f>
        <v>18</v>
      </c>
      <c r="F75" s="91">
        <f t="shared" ref="F75:Y75" si="6">F63+F73</f>
        <v>12</v>
      </c>
      <c r="G75" s="91">
        <f t="shared" si="6"/>
        <v>585</v>
      </c>
      <c r="H75" s="91">
        <f t="shared" si="6"/>
        <v>196</v>
      </c>
      <c r="I75" s="91">
        <f t="shared" si="6"/>
        <v>2695</v>
      </c>
      <c r="J75" s="91">
        <f t="shared" si="6"/>
        <v>790</v>
      </c>
      <c r="K75" s="132">
        <f t="shared" si="6"/>
        <v>4296</v>
      </c>
      <c r="L75" s="92">
        <f t="shared" si="6"/>
        <v>60.809499999499991</v>
      </c>
      <c r="M75" s="92">
        <f t="shared" si="6"/>
        <v>81.907200000000003</v>
      </c>
      <c r="N75" s="92">
        <f t="shared" si="6"/>
        <v>336.49439999259999</v>
      </c>
      <c r="O75" s="92">
        <f t="shared" si="6"/>
        <v>163.41359999939999</v>
      </c>
      <c r="P75" s="92">
        <f t="shared" si="6"/>
        <v>1865.7799999698002</v>
      </c>
      <c r="Q75" s="92">
        <f t="shared" si="6"/>
        <v>1567.4135999790001</v>
      </c>
      <c r="R75" s="92">
        <f t="shared" si="6"/>
        <v>4075.8182999403007</v>
      </c>
      <c r="S75" s="162">
        <f t="shared" si="6"/>
        <v>44.184027777799997</v>
      </c>
      <c r="T75" s="160">
        <f t="shared" si="6"/>
        <v>65.666666666600008</v>
      </c>
      <c r="U75" s="160">
        <f t="shared" si="6"/>
        <v>296.52185568610003</v>
      </c>
      <c r="V75" s="160">
        <f t="shared" si="6"/>
        <v>138.6473214287</v>
      </c>
      <c r="W75" s="160">
        <f t="shared" si="6"/>
        <v>1363.7102618929998</v>
      </c>
      <c r="X75" s="160">
        <f t="shared" si="6"/>
        <v>1059.9049137695001</v>
      </c>
      <c r="Y75" s="161">
        <f t="shared" si="6"/>
        <v>2968.6350472216996</v>
      </c>
    </row>
    <row r="76" spans="1:25" s="13" customFormat="1" ht="13.5" thickBot="1" x14ac:dyDescent="0.25">
      <c r="A76" s="56"/>
      <c r="B76" s="26"/>
      <c r="C76" s="55" t="s">
        <v>208</v>
      </c>
      <c r="D76" s="114"/>
      <c r="E76" s="44">
        <v>18</v>
      </c>
      <c r="F76" s="27">
        <v>11</v>
      </c>
      <c r="G76" s="83">
        <v>560</v>
      </c>
      <c r="H76" s="83">
        <v>190</v>
      </c>
      <c r="I76" s="83">
        <v>2494</v>
      </c>
      <c r="J76" s="83">
        <v>729</v>
      </c>
      <c r="K76" s="126">
        <v>4002</v>
      </c>
      <c r="L76" s="27"/>
      <c r="M76" s="27"/>
      <c r="N76" s="84"/>
      <c r="O76" s="84"/>
      <c r="P76" s="84"/>
      <c r="Q76" s="84"/>
      <c r="R76" s="84"/>
      <c r="S76" s="39"/>
      <c r="T76" s="30"/>
      <c r="U76" s="86"/>
      <c r="V76" s="86"/>
      <c r="W76" s="86"/>
      <c r="X76" s="86"/>
      <c r="Y76" s="87"/>
    </row>
    <row r="77" spans="1:25" s="10" customFormat="1" x14ac:dyDescent="0.2">
      <c r="A77" s="60"/>
      <c r="B77" s="9"/>
      <c r="C77" s="54"/>
      <c r="D77" s="118"/>
      <c r="E77" s="130"/>
      <c r="F77" s="19"/>
      <c r="G77" s="20"/>
      <c r="H77" s="20"/>
      <c r="I77" s="20"/>
      <c r="J77" s="20"/>
      <c r="K77" s="129"/>
      <c r="L77" s="19"/>
      <c r="M77" s="19"/>
      <c r="N77" s="21"/>
      <c r="O77" s="21"/>
      <c r="P77" s="21"/>
      <c r="Q77" s="21"/>
      <c r="R77" s="21"/>
      <c r="S77" s="142"/>
      <c r="T77" s="22"/>
      <c r="U77" s="23"/>
      <c r="V77" s="23"/>
      <c r="W77" s="23"/>
      <c r="X77" s="23"/>
      <c r="Y77" s="61"/>
    </row>
    <row r="78" spans="1:25" s="10" customFormat="1" x14ac:dyDescent="0.2">
      <c r="A78" s="60"/>
      <c r="B78" s="9"/>
      <c r="C78" s="54"/>
      <c r="D78" s="118"/>
      <c r="E78" s="130"/>
      <c r="F78" s="19"/>
      <c r="G78" s="20"/>
      <c r="H78" s="20"/>
      <c r="I78" s="20"/>
      <c r="J78" s="20"/>
      <c r="K78" s="129"/>
      <c r="L78" s="19"/>
      <c r="M78" s="19"/>
      <c r="N78" s="21"/>
      <c r="O78" s="21"/>
      <c r="P78" s="21"/>
      <c r="Q78" s="21"/>
      <c r="R78" s="21"/>
      <c r="S78" s="142"/>
      <c r="T78" s="22"/>
      <c r="U78" s="23"/>
      <c r="V78" s="23"/>
      <c r="W78" s="23"/>
      <c r="X78" s="23"/>
      <c r="Y78" s="61"/>
    </row>
    <row r="79" spans="1:25" ht="13.5" thickBot="1" x14ac:dyDescent="0.25">
      <c r="A79" s="58" t="s">
        <v>113</v>
      </c>
      <c r="B79" s="1"/>
      <c r="C79" s="112" t="s">
        <v>112</v>
      </c>
      <c r="D79" s="112" t="s">
        <v>184</v>
      </c>
      <c r="E79" s="123"/>
      <c r="F79" s="14"/>
      <c r="G79" s="15">
        <v>1</v>
      </c>
      <c r="H79" s="14"/>
      <c r="I79" s="15">
        <v>12</v>
      </c>
      <c r="J79" s="14"/>
      <c r="K79" s="124">
        <v>13</v>
      </c>
      <c r="L79" s="14"/>
      <c r="M79" s="14"/>
      <c r="N79" s="16">
        <v>0.2475</v>
      </c>
      <c r="O79" s="14"/>
      <c r="P79" s="16">
        <v>8.3171999998999979</v>
      </c>
      <c r="Q79" s="14"/>
      <c r="R79" s="16">
        <v>8.5646999998999984</v>
      </c>
      <c r="S79" s="138"/>
      <c r="T79" s="17"/>
      <c r="U79" s="18">
        <v>0.125</v>
      </c>
      <c r="V79" s="17"/>
      <c r="W79" s="18">
        <v>6.4166666665000003</v>
      </c>
      <c r="X79" s="17"/>
      <c r="Y79" s="59">
        <v>6.5416666665000003</v>
      </c>
    </row>
    <row r="80" spans="1:25" s="10" customFormat="1" ht="13.5" thickBot="1" x14ac:dyDescent="0.25">
      <c r="A80" s="79"/>
      <c r="B80" s="80"/>
      <c r="C80" s="53" t="s">
        <v>199</v>
      </c>
      <c r="D80" s="114"/>
      <c r="E80" s="125"/>
      <c r="F80" s="82"/>
      <c r="G80" s="83">
        <v>1</v>
      </c>
      <c r="H80" s="82"/>
      <c r="I80" s="83">
        <v>12</v>
      </c>
      <c r="J80" s="82"/>
      <c r="K80" s="126">
        <v>13</v>
      </c>
      <c r="L80" s="82"/>
      <c r="M80" s="82"/>
      <c r="N80" s="84">
        <v>0.2475</v>
      </c>
      <c r="O80" s="82"/>
      <c r="P80" s="84">
        <v>8.3171999998999979</v>
      </c>
      <c r="Q80" s="82"/>
      <c r="R80" s="84">
        <v>8.5646999998999984</v>
      </c>
      <c r="S80" s="139"/>
      <c r="T80" s="85"/>
      <c r="U80" s="86">
        <v>0.125</v>
      </c>
      <c r="V80" s="85"/>
      <c r="W80" s="86">
        <v>6.4166666665000003</v>
      </c>
      <c r="X80" s="85"/>
      <c r="Y80" s="87">
        <v>6.5416666665000003</v>
      </c>
    </row>
    <row r="81" spans="1:25" s="10" customFormat="1" x14ac:dyDescent="0.2">
      <c r="A81" s="60"/>
      <c r="B81" s="9"/>
      <c r="C81" s="54"/>
      <c r="D81" s="118"/>
      <c r="E81" s="130"/>
      <c r="F81" s="19"/>
      <c r="G81" s="20"/>
      <c r="H81" s="19"/>
      <c r="I81" s="20"/>
      <c r="J81" s="19"/>
      <c r="K81" s="129"/>
      <c r="L81" s="19"/>
      <c r="M81" s="19"/>
      <c r="N81" s="21"/>
      <c r="O81" s="19"/>
      <c r="P81" s="21"/>
      <c r="Q81" s="19"/>
      <c r="R81" s="21"/>
      <c r="S81" s="142"/>
      <c r="T81" s="22"/>
      <c r="U81" s="23"/>
      <c r="V81" s="22"/>
      <c r="W81" s="23"/>
      <c r="X81" s="22"/>
      <c r="Y81" s="61"/>
    </row>
    <row r="82" spans="1:25" s="10" customFormat="1" x14ac:dyDescent="0.2">
      <c r="A82" s="60"/>
      <c r="B82" s="9"/>
      <c r="C82" s="54"/>
      <c r="D82" s="118"/>
      <c r="E82" s="130"/>
      <c r="F82" s="19"/>
      <c r="G82" s="20"/>
      <c r="H82" s="19"/>
      <c r="I82" s="20"/>
      <c r="J82" s="19"/>
      <c r="K82" s="129"/>
      <c r="L82" s="19"/>
      <c r="M82" s="19"/>
      <c r="N82" s="21"/>
      <c r="O82" s="19"/>
      <c r="P82" s="21"/>
      <c r="Q82" s="19"/>
      <c r="R82" s="21"/>
      <c r="S82" s="142"/>
      <c r="T82" s="22"/>
      <c r="U82" s="23"/>
      <c r="V82" s="22"/>
      <c r="W82" s="23"/>
      <c r="X82" s="22"/>
      <c r="Y82" s="61"/>
    </row>
    <row r="83" spans="1:25" x14ac:dyDescent="0.2">
      <c r="A83" s="58" t="s">
        <v>115</v>
      </c>
      <c r="B83" s="33"/>
      <c r="C83" s="112" t="s">
        <v>114</v>
      </c>
      <c r="D83" s="112" t="s">
        <v>186</v>
      </c>
      <c r="E83" s="123"/>
      <c r="F83" s="14"/>
      <c r="G83" s="15">
        <v>3</v>
      </c>
      <c r="H83" s="15">
        <v>2</v>
      </c>
      <c r="I83" s="15">
        <v>355</v>
      </c>
      <c r="J83" s="15">
        <v>121</v>
      </c>
      <c r="K83" s="124">
        <v>481</v>
      </c>
      <c r="L83" s="14"/>
      <c r="M83" s="14"/>
      <c r="N83" s="16">
        <v>1.7741999999999998</v>
      </c>
      <c r="O83" s="16">
        <v>2</v>
      </c>
      <c r="P83" s="16">
        <v>206.91309999910004</v>
      </c>
      <c r="Q83" s="16">
        <v>190.50750000229999</v>
      </c>
      <c r="R83" s="16">
        <v>401.19480000139993</v>
      </c>
      <c r="S83" s="138"/>
      <c r="T83" s="17"/>
      <c r="U83" s="18">
        <v>1.65</v>
      </c>
      <c r="V83" s="18">
        <v>2</v>
      </c>
      <c r="W83" s="18">
        <v>137.6835045851</v>
      </c>
      <c r="X83" s="18">
        <v>103.74786994469997</v>
      </c>
      <c r="Y83" s="59">
        <v>245.08137452980014</v>
      </c>
    </row>
    <row r="84" spans="1:25" x14ac:dyDescent="0.2">
      <c r="A84" s="58" t="s">
        <v>117</v>
      </c>
      <c r="B84" s="33"/>
      <c r="C84" s="112" t="s">
        <v>116</v>
      </c>
      <c r="D84" s="112" t="s">
        <v>187</v>
      </c>
      <c r="E84" s="123"/>
      <c r="F84" s="14"/>
      <c r="G84" s="14"/>
      <c r="H84" s="15">
        <v>1</v>
      </c>
      <c r="I84" s="15">
        <v>8</v>
      </c>
      <c r="J84" s="14"/>
      <c r="K84" s="124">
        <v>9</v>
      </c>
      <c r="L84" s="14"/>
      <c r="M84" s="14"/>
      <c r="N84" s="14"/>
      <c r="O84" s="16">
        <v>1</v>
      </c>
      <c r="P84" s="16">
        <v>6.5344999999999995</v>
      </c>
      <c r="Q84" s="14"/>
      <c r="R84" s="16">
        <v>7.5344999999999995</v>
      </c>
      <c r="S84" s="138"/>
      <c r="T84" s="17"/>
      <c r="U84" s="17"/>
      <c r="V84" s="18">
        <v>1</v>
      </c>
      <c r="W84" s="18">
        <v>5.5833333333000006</v>
      </c>
      <c r="X84" s="17"/>
      <c r="Y84" s="59">
        <v>6.5833333333000006</v>
      </c>
    </row>
    <row r="85" spans="1:25" x14ac:dyDescent="0.2">
      <c r="A85" s="58" t="s">
        <v>119</v>
      </c>
      <c r="B85" s="33"/>
      <c r="C85" s="112" t="s">
        <v>118</v>
      </c>
      <c r="D85" s="112" t="s">
        <v>188</v>
      </c>
      <c r="E85" s="123"/>
      <c r="F85" s="14"/>
      <c r="G85" s="15">
        <v>1</v>
      </c>
      <c r="H85" s="14"/>
      <c r="I85" s="15">
        <v>41</v>
      </c>
      <c r="J85" s="15">
        <v>21</v>
      </c>
      <c r="K85" s="124">
        <v>63</v>
      </c>
      <c r="L85" s="14"/>
      <c r="M85" s="14"/>
      <c r="N85" s="16">
        <v>0.495</v>
      </c>
      <c r="O85" s="14"/>
      <c r="P85" s="16">
        <v>23.897099999599995</v>
      </c>
      <c r="Q85" s="16">
        <v>37.336999999399993</v>
      </c>
      <c r="R85" s="16">
        <v>61.729099999000013</v>
      </c>
      <c r="S85" s="138"/>
      <c r="T85" s="17"/>
      <c r="U85" s="18">
        <v>0.4375</v>
      </c>
      <c r="V85" s="17"/>
      <c r="W85" s="18">
        <v>14.428209912200002</v>
      </c>
      <c r="X85" s="18">
        <v>21.274843212299999</v>
      </c>
      <c r="Y85" s="59">
        <v>36.140553124499988</v>
      </c>
    </row>
    <row r="86" spans="1:25" x14ac:dyDescent="0.2">
      <c r="A86" s="58" t="s">
        <v>121</v>
      </c>
      <c r="B86" s="33"/>
      <c r="C86" s="112" t="s">
        <v>120</v>
      </c>
      <c r="D86" s="112" t="s">
        <v>189</v>
      </c>
      <c r="E86" s="123"/>
      <c r="F86" s="14"/>
      <c r="G86" s="15">
        <v>2</v>
      </c>
      <c r="H86" s="14"/>
      <c r="I86" s="15">
        <v>3</v>
      </c>
      <c r="J86" s="14"/>
      <c r="K86" s="124">
        <v>5</v>
      </c>
      <c r="L86" s="14"/>
      <c r="M86" s="14"/>
      <c r="N86" s="16">
        <v>0.89910000000000001</v>
      </c>
      <c r="O86" s="14"/>
      <c r="P86" s="16">
        <v>3</v>
      </c>
      <c r="Q86" s="14"/>
      <c r="R86" s="16">
        <v>3.8991000000000002</v>
      </c>
      <c r="S86" s="138"/>
      <c r="T86" s="17"/>
      <c r="U86" s="18">
        <v>0.58333333329999992</v>
      </c>
      <c r="V86" s="17"/>
      <c r="W86" s="18">
        <v>3</v>
      </c>
      <c r="X86" s="17"/>
      <c r="Y86" s="59">
        <v>3.5833333333000001</v>
      </c>
    </row>
    <row r="87" spans="1:25" x14ac:dyDescent="0.2">
      <c r="A87" s="58" t="s">
        <v>123</v>
      </c>
      <c r="B87" s="33"/>
      <c r="C87" s="112" t="s">
        <v>122</v>
      </c>
      <c r="D87" s="112" t="s">
        <v>190</v>
      </c>
      <c r="E87" s="123"/>
      <c r="F87" s="14"/>
      <c r="G87" s="14"/>
      <c r="H87" s="14"/>
      <c r="I87" s="15">
        <v>10</v>
      </c>
      <c r="J87" s="15">
        <v>3</v>
      </c>
      <c r="K87" s="124">
        <v>13</v>
      </c>
      <c r="L87" s="14"/>
      <c r="M87" s="14"/>
      <c r="N87" s="14"/>
      <c r="O87" s="14"/>
      <c r="P87" s="16">
        <v>6.2034999999999991</v>
      </c>
      <c r="Q87" s="16">
        <v>5.6717999996000001</v>
      </c>
      <c r="R87" s="16">
        <v>11.875299999600001</v>
      </c>
      <c r="S87" s="138"/>
      <c r="T87" s="17"/>
      <c r="U87" s="17"/>
      <c r="V87" s="17"/>
      <c r="W87" s="18">
        <v>4.7187500001</v>
      </c>
      <c r="X87" s="18">
        <v>4.84375</v>
      </c>
      <c r="Y87" s="59">
        <v>9.5625000001</v>
      </c>
    </row>
    <row r="88" spans="1:25" x14ac:dyDescent="0.2">
      <c r="A88" s="58" t="s">
        <v>125</v>
      </c>
      <c r="B88" s="33"/>
      <c r="C88" s="112" t="s">
        <v>124</v>
      </c>
      <c r="D88" s="112" t="s">
        <v>191</v>
      </c>
      <c r="E88" s="123"/>
      <c r="F88" s="14"/>
      <c r="G88" s="15">
        <v>1</v>
      </c>
      <c r="H88" s="14"/>
      <c r="I88" s="15">
        <v>4</v>
      </c>
      <c r="J88" s="15">
        <v>2</v>
      </c>
      <c r="K88" s="124">
        <v>7</v>
      </c>
      <c r="L88" s="14"/>
      <c r="M88" s="14"/>
      <c r="N88" s="16">
        <v>0.495</v>
      </c>
      <c r="O88" s="14"/>
      <c r="P88" s="16">
        <v>2.601</v>
      </c>
      <c r="Q88" s="16">
        <v>3.7870999998000001</v>
      </c>
      <c r="R88" s="16">
        <v>6.8830999997999998</v>
      </c>
      <c r="S88" s="138"/>
      <c r="T88" s="17"/>
      <c r="U88" s="18">
        <v>0.4375</v>
      </c>
      <c r="V88" s="17"/>
      <c r="W88" s="18">
        <v>2.2916666666999999</v>
      </c>
      <c r="X88" s="18">
        <v>2.03125</v>
      </c>
      <c r="Y88" s="59">
        <v>4.7604166666999994</v>
      </c>
    </row>
    <row r="89" spans="1:25" ht="13.5" thickBot="1" x14ac:dyDescent="0.25">
      <c r="A89" s="58" t="s">
        <v>127</v>
      </c>
      <c r="B89" s="33"/>
      <c r="C89" s="112" t="s">
        <v>126</v>
      </c>
      <c r="D89" s="112" t="s">
        <v>192</v>
      </c>
      <c r="E89" s="123"/>
      <c r="F89" s="14"/>
      <c r="G89" s="15">
        <v>2</v>
      </c>
      <c r="H89" s="14"/>
      <c r="I89" s="15">
        <v>6</v>
      </c>
      <c r="J89" s="15">
        <v>1</v>
      </c>
      <c r="K89" s="124">
        <v>9</v>
      </c>
      <c r="L89" s="14"/>
      <c r="M89" s="14"/>
      <c r="N89" s="16">
        <v>0.90199999999999991</v>
      </c>
      <c r="O89" s="14"/>
      <c r="P89" s="16">
        <v>3.613</v>
      </c>
      <c r="Q89" s="16">
        <v>1.7321</v>
      </c>
      <c r="R89" s="16">
        <v>6.2470999999999997</v>
      </c>
      <c r="S89" s="138"/>
      <c r="T89" s="17"/>
      <c r="U89" s="18">
        <v>0.58333333330000003</v>
      </c>
      <c r="V89" s="17"/>
      <c r="W89" s="18">
        <v>1.8901515150999999</v>
      </c>
      <c r="X89" s="18">
        <v>1.875</v>
      </c>
      <c r="Y89" s="59">
        <v>4.3484848484</v>
      </c>
    </row>
    <row r="90" spans="1:25" s="10" customFormat="1" ht="13.5" thickBot="1" x14ac:dyDescent="0.25">
      <c r="A90" s="79"/>
      <c r="B90" s="80"/>
      <c r="C90" s="53" t="s">
        <v>200</v>
      </c>
      <c r="D90" s="187"/>
      <c r="E90" s="44">
        <f>SUM(E83:E89)</f>
        <v>0</v>
      </c>
      <c r="F90" s="27">
        <f t="shared" ref="F90:K90" si="7">SUM(F83:F89)</f>
        <v>0</v>
      </c>
      <c r="G90" s="27">
        <f t="shared" si="7"/>
        <v>9</v>
      </c>
      <c r="H90" s="27">
        <f t="shared" si="7"/>
        <v>3</v>
      </c>
      <c r="I90" s="27">
        <f t="shared" si="7"/>
        <v>427</v>
      </c>
      <c r="J90" s="27">
        <f t="shared" si="7"/>
        <v>148</v>
      </c>
      <c r="K90" s="179">
        <f t="shared" si="7"/>
        <v>587</v>
      </c>
      <c r="L90" s="82"/>
      <c r="M90" s="82"/>
      <c r="N90" s="84">
        <v>4.5653000000000006</v>
      </c>
      <c r="O90" s="84">
        <v>3</v>
      </c>
      <c r="P90" s="84">
        <v>252.76219999869994</v>
      </c>
      <c r="Q90" s="84">
        <v>239.03550000110005</v>
      </c>
      <c r="R90" s="84">
        <v>499.36299999980008</v>
      </c>
      <c r="S90" s="139"/>
      <c r="T90" s="85"/>
      <c r="U90" s="86">
        <v>3.6916666666000002</v>
      </c>
      <c r="V90" s="86">
        <v>3</v>
      </c>
      <c r="W90" s="86">
        <v>169.59561601249993</v>
      </c>
      <c r="X90" s="86">
        <v>133.77271315699997</v>
      </c>
      <c r="Y90" s="87">
        <v>310.05999583610014</v>
      </c>
    </row>
    <row r="91" spans="1:25" s="10" customFormat="1" ht="13.5" thickBot="1" x14ac:dyDescent="0.25">
      <c r="A91" s="60"/>
      <c r="B91" s="9"/>
      <c r="C91" s="54"/>
      <c r="D91" s="118"/>
      <c r="E91" s="130"/>
      <c r="F91" s="19"/>
      <c r="G91" s="20"/>
      <c r="H91" s="20"/>
      <c r="I91" s="20"/>
      <c r="J91" s="20"/>
      <c r="K91" s="129"/>
      <c r="L91" s="19"/>
      <c r="M91" s="19"/>
      <c r="N91" s="21"/>
      <c r="O91" s="21"/>
      <c r="P91" s="21"/>
      <c r="Q91" s="21"/>
      <c r="R91" s="21"/>
      <c r="S91" s="142"/>
      <c r="T91" s="22"/>
      <c r="U91" s="23"/>
      <c r="V91" s="23"/>
      <c r="W91" s="23"/>
      <c r="X91" s="23"/>
      <c r="Y91" s="61"/>
    </row>
    <row r="92" spans="1:25" s="13" customFormat="1" x14ac:dyDescent="0.2">
      <c r="A92" s="94"/>
      <c r="B92" s="57"/>
      <c r="C92" s="116" t="s">
        <v>209</v>
      </c>
      <c r="D92" s="119"/>
      <c r="E92" s="133">
        <f>E75+E80+E90</f>
        <v>18</v>
      </c>
      <c r="F92" s="95">
        <f t="shared" ref="F92:Y92" si="8">F75+F80+F90</f>
        <v>12</v>
      </c>
      <c r="G92" s="95">
        <f t="shared" si="8"/>
        <v>595</v>
      </c>
      <c r="H92" s="95">
        <f t="shared" si="8"/>
        <v>199</v>
      </c>
      <c r="I92" s="95">
        <f t="shared" si="8"/>
        <v>3134</v>
      </c>
      <c r="J92" s="95">
        <f t="shared" si="8"/>
        <v>938</v>
      </c>
      <c r="K92" s="134">
        <f t="shared" si="8"/>
        <v>4896</v>
      </c>
      <c r="L92" s="96">
        <f t="shared" si="8"/>
        <v>60.809499999499991</v>
      </c>
      <c r="M92" s="96">
        <f t="shared" si="8"/>
        <v>81.907200000000003</v>
      </c>
      <c r="N92" s="96">
        <f t="shared" si="8"/>
        <v>341.30719999259998</v>
      </c>
      <c r="O92" s="96">
        <f t="shared" si="8"/>
        <v>166.41359999939999</v>
      </c>
      <c r="P92" s="96">
        <f t="shared" si="8"/>
        <v>2126.8593999683999</v>
      </c>
      <c r="Q92" s="96">
        <f t="shared" si="8"/>
        <v>1806.4490999801001</v>
      </c>
      <c r="R92" s="96">
        <f t="shared" si="8"/>
        <v>4583.7459999400007</v>
      </c>
      <c r="S92" s="145">
        <f t="shared" si="8"/>
        <v>44.184027777799997</v>
      </c>
      <c r="T92" s="146">
        <f t="shared" si="8"/>
        <v>65.666666666600008</v>
      </c>
      <c r="U92" s="146">
        <f t="shared" si="8"/>
        <v>300.33852235270001</v>
      </c>
      <c r="V92" s="146">
        <f t="shared" si="8"/>
        <v>141.6473214287</v>
      </c>
      <c r="W92" s="146">
        <f t="shared" si="8"/>
        <v>1539.7225445719998</v>
      </c>
      <c r="X92" s="146">
        <f t="shared" si="8"/>
        <v>1193.6776269265001</v>
      </c>
      <c r="Y92" s="147">
        <f t="shared" si="8"/>
        <v>3285.2367097242995</v>
      </c>
    </row>
    <row r="93" spans="1:25" s="10" customFormat="1" ht="13.5" thickBot="1" x14ac:dyDescent="0.25">
      <c r="A93" s="62"/>
      <c r="B93" s="63"/>
      <c r="C93" s="117" t="s">
        <v>204</v>
      </c>
      <c r="D93" s="120"/>
      <c r="E93" s="135">
        <v>18</v>
      </c>
      <c r="F93" s="65">
        <v>11</v>
      </c>
      <c r="G93" s="65">
        <v>567</v>
      </c>
      <c r="H93" s="65">
        <v>193</v>
      </c>
      <c r="I93" s="65">
        <v>2882</v>
      </c>
      <c r="J93" s="65">
        <v>861</v>
      </c>
      <c r="K93" s="136">
        <v>4532</v>
      </c>
      <c r="L93" s="66"/>
      <c r="M93" s="66"/>
      <c r="N93" s="66"/>
      <c r="O93" s="66"/>
      <c r="P93" s="66"/>
      <c r="Q93" s="66"/>
      <c r="R93" s="66"/>
      <c r="S93" s="144"/>
      <c r="T93" s="67"/>
      <c r="U93" s="67"/>
      <c r="V93" s="67"/>
      <c r="W93" s="67"/>
      <c r="X93" s="67"/>
      <c r="Y93" s="68"/>
    </row>
  </sheetData>
  <mergeCells count="20">
    <mergeCell ref="S2:Y2"/>
    <mergeCell ref="L3:M3"/>
    <mergeCell ref="N3:O3"/>
    <mergeCell ref="P3:Q3"/>
    <mergeCell ref="S3:T3"/>
    <mergeCell ref="U3:V3"/>
    <mergeCell ref="W3:X3"/>
    <mergeCell ref="R3:R4"/>
    <mergeCell ref="Y3:Y4"/>
    <mergeCell ref="G3:H3"/>
    <mergeCell ref="I3:J3"/>
    <mergeCell ref="C2:C4"/>
    <mergeCell ref="E2:K2"/>
    <mergeCell ref="L2:R2"/>
    <mergeCell ref="K3:K4"/>
    <mergeCell ref="B2:B4"/>
    <mergeCell ref="A2:A4"/>
    <mergeCell ref="A1:C1"/>
    <mergeCell ref="D2:D4"/>
    <mergeCell ref="E3:F3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workbookViewId="0">
      <selection sqref="A1:C1"/>
    </sheetView>
  </sheetViews>
  <sheetFormatPr defaultColWidth="9.140625" defaultRowHeight="12.75" x14ac:dyDescent="0.2"/>
  <cols>
    <col min="1" max="1" width="13.28515625" style="5" bestFit="1" customWidth="1"/>
    <col min="2" max="2" width="13.28515625" style="6" customWidth="1"/>
    <col min="3" max="3" width="60.42578125" style="6" bestFit="1" customWidth="1"/>
    <col min="4" max="4" width="17.5703125" style="5" customWidth="1"/>
    <col min="5" max="18" width="8.28515625" style="4" customWidth="1"/>
    <col min="19" max="25" width="8.28515625" style="11" customWidth="1"/>
    <col min="26" max="16384" width="9.140625" style="4"/>
  </cols>
  <sheetData>
    <row r="1" spans="1:25" ht="13.5" thickBot="1" x14ac:dyDescent="0.25">
      <c r="A1" s="194" t="s">
        <v>211</v>
      </c>
      <c r="B1" s="195"/>
      <c r="C1" s="195"/>
    </row>
    <row r="2" spans="1:25" s="10" customFormat="1" ht="12.75" customHeight="1" x14ac:dyDescent="0.2">
      <c r="A2" s="191" t="s">
        <v>201</v>
      </c>
      <c r="B2" s="196" t="s">
        <v>202</v>
      </c>
      <c r="C2" s="188" t="s">
        <v>203</v>
      </c>
      <c r="D2" s="196" t="s">
        <v>193</v>
      </c>
      <c r="E2" s="205" t="s">
        <v>0</v>
      </c>
      <c r="F2" s="203"/>
      <c r="G2" s="203"/>
      <c r="H2" s="203"/>
      <c r="I2" s="203"/>
      <c r="J2" s="203"/>
      <c r="K2" s="203"/>
      <c r="L2" s="202" t="s">
        <v>1</v>
      </c>
      <c r="M2" s="203"/>
      <c r="N2" s="203"/>
      <c r="O2" s="203"/>
      <c r="P2" s="203"/>
      <c r="Q2" s="203"/>
      <c r="R2" s="204"/>
      <c r="S2" s="217" t="s">
        <v>2</v>
      </c>
      <c r="T2" s="209"/>
      <c r="U2" s="209"/>
      <c r="V2" s="209"/>
      <c r="W2" s="209"/>
      <c r="X2" s="209"/>
      <c r="Y2" s="210"/>
    </row>
    <row r="3" spans="1:25" s="10" customFormat="1" x14ac:dyDescent="0.2">
      <c r="A3" s="192"/>
      <c r="B3" s="197"/>
      <c r="C3" s="189"/>
      <c r="D3" s="197"/>
      <c r="E3" s="201" t="s">
        <v>3</v>
      </c>
      <c r="F3" s="200"/>
      <c r="G3" s="201" t="s">
        <v>4</v>
      </c>
      <c r="H3" s="200"/>
      <c r="I3" s="201" t="s">
        <v>5</v>
      </c>
      <c r="J3" s="200"/>
      <c r="K3" s="201" t="s">
        <v>213</v>
      </c>
      <c r="L3" s="199" t="s">
        <v>3</v>
      </c>
      <c r="M3" s="200"/>
      <c r="N3" s="201" t="s">
        <v>4</v>
      </c>
      <c r="O3" s="200"/>
      <c r="P3" s="201" t="s">
        <v>5</v>
      </c>
      <c r="Q3" s="200"/>
      <c r="R3" s="206" t="s">
        <v>213</v>
      </c>
      <c r="S3" s="213" t="s">
        <v>3</v>
      </c>
      <c r="T3" s="212"/>
      <c r="U3" s="213" t="s">
        <v>4</v>
      </c>
      <c r="V3" s="212"/>
      <c r="W3" s="213" t="s">
        <v>5</v>
      </c>
      <c r="X3" s="212"/>
      <c r="Y3" s="215" t="s">
        <v>213</v>
      </c>
    </row>
    <row r="4" spans="1:25" s="10" customFormat="1" ht="13.5" thickBot="1" x14ac:dyDescent="0.25">
      <c r="A4" s="193"/>
      <c r="B4" s="198"/>
      <c r="C4" s="190"/>
      <c r="D4" s="198"/>
      <c r="E4" s="24" t="s">
        <v>6</v>
      </c>
      <c r="F4" s="24" t="s">
        <v>7</v>
      </c>
      <c r="G4" s="24" t="s">
        <v>6</v>
      </c>
      <c r="H4" s="24" t="s">
        <v>7</v>
      </c>
      <c r="I4" s="24" t="s">
        <v>6</v>
      </c>
      <c r="J4" s="24" t="s">
        <v>7</v>
      </c>
      <c r="K4" s="214"/>
      <c r="L4" s="42" t="s">
        <v>6</v>
      </c>
      <c r="M4" s="24" t="s">
        <v>7</v>
      </c>
      <c r="N4" s="24" t="s">
        <v>6</v>
      </c>
      <c r="O4" s="24" t="s">
        <v>7</v>
      </c>
      <c r="P4" s="24" t="s">
        <v>6</v>
      </c>
      <c r="Q4" s="24" t="s">
        <v>7</v>
      </c>
      <c r="R4" s="207"/>
      <c r="S4" s="25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5" t="s">
        <v>7</v>
      </c>
      <c r="Y4" s="216"/>
    </row>
    <row r="5" spans="1:25" x14ac:dyDescent="0.2">
      <c r="A5" s="58" t="s">
        <v>9</v>
      </c>
      <c r="B5" s="148">
        <v>11903</v>
      </c>
      <c r="C5" s="33" t="s">
        <v>8</v>
      </c>
      <c r="D5" s="112" t="s">
        <v>131</v>
      </c>
      <c r="E5" s="14"/>
      <c r="F5" s="14"/>
      <c r="G5" s="34">
        <v>8</v>
      </c>
      <c r="H5" s="14"/>
      <c r="I5" s="34">
        <v>64</v>
      </c>
      <c r="J5" s="34">
        <v>12</v>
      </c>
      <c r="K5" s="34">
        <v>84</v>
      </c>
      <c r="L5" s="123"/>
      <c r="M5" s="14"/>
      <c r="N5" s="35">
        <v>3.1103999999999998</v>
      </c>
      <c r="O5" s="14"/>
      <c r="P5" s="35">
        <v>42.459299998799978</v>
      </c>
      <c r="Q5" s="35">
        <v>23.464399999099996</v>
      </c>
      <c r="R5" s="43">
        <v>69.034099997899972</v>
      </c>
      <c r="S5" s="17"/>
      <c r="T5" s="17"/>
      <c r="U5" s="36">
        <v>1.4368872548</v>
      </c>
      <c r="V5" s="17"/>
      <c r="W5" s="36">
        <v>23.403783716699998</v>
      </c>
      <c r="X5" s="36">
        <v>12.2278502748</v>
      </c>
      <c r="Y5" s="38">
        <v>37.068521246299987</v>
      </c>
    </row>
    <row r="6" spans="1:25" x14ac:dyDescent="0.2">
      <c r="A6" s="58" t="s">
        <v>11</v>
      </c>
      <c r="B6" s="148">
        <v>13222</v>
      </c>
      <c r="C6" s="33" t="s">
        <v>10</v>
      </c>
      <c r="D6" s="112" t="s">
        <v>10</v>
      </c>
      <c r="E6" s="14"/>
      <c r="F6" s="14"/>
      <c r="G6" s="34">
        <v>1</v>
      </c>
      <c r="H6" s="14"/>
      <c r="I6" s="34">
        <v>70</v>
      </c>
      <c r="J6" s="34">
        <v>14</v>
      </c>
      <c r="K6" s="34">
        <v>85</v>
      </c>
      <c r="L6" s="123"/>
      <c r="M6" s="14"/>
      <c r="N6" s="35">
        <v>0.32169999999999999</v>
      </c>
      <c r="O6" s="14"/>
      <c r="P6" s="35">
        <v>49.155299998999993</v>
      </c>
      <c r="Q6" s="35">
        <v>21.1828999998</v>
      </c>
      <c r="R6" s="43">
        <v>70.659899998800014</v>
      </c>
      <c r="S6" s="17"/>
      <c r="T6" s="17"/>
      <c r="U6" s="36">
        <v>0.125</v>
      </c>
      <c r="V6" s="17"/>
      <c r="W6" s="36">
        <v>27.85407127620001</v>
      </c>
      <c r="X6" s="36">
        <v>7.9214015153999995</v>
      </c>
      <c r="Y6" s="38">
        <v>35.900472791600009</v>
      </c>
    </row>
    <row r="7" spans="1:25" x14ac:dyDescent="0.2">
      <c r="A7" s="58" t="s">
        <v>13</v>
      </c>
      <c r="B7" s="148">
        <v>10777</v>
      </c>
      <c r="C7" s="33" t="s">
        <v>12</v>
      </c>
      <c r="D7" s="112" t="s">
        <v>132</v>
      </c>
      <c r="E7" s="14"/>
      <c r="F7" s="14"/>
      <c r="G7" s="14"/>
      <c r="H7" s="34">
        <v>4</v>
      </c>
      <c r="I7" s="34">
        <v>11</v>
      </c>
      <c r="J7" s="34">
        <v>2</v>
      </c>
      <c r="K7" s="34">
        <v>17</v>
      </c>
      <c r="L7" s="123"/>
      <c r="M7" s="14"/>
      <c r="N7" s="14"/>
      <c r="O7" s="35">
        <v>3.0433999999999997</v>
      </c>
      <c r="P7" s="35">
        <v>6.4811000000000014</v>
      </c>
      <c r="Q7" s="35">
        <v>3.8439000000000001</v>
      </c>
      <c r="R7" s="43">
        <v>13.368400000000003</v>
      </c>
      <c r="S7" s="17"/>
      <c r="T7" s="17"/>
      <c r="U7" s="17"/>
      <c r="V7" s="36">
        <v>2.1875000001</v>
      </c>
      <c r="W7" s="36">
        <v>2.3789682539000001</v>
      </c>
      <c r="X7" s="36">
        <v>1.5625</v>
      </c>
      <c r="Y7" s="38">
        <v>6.128968254000001</v>
      </c>
    </row>
    <row r="8" spans="1:25" x14ac:dyDescent="0.2">
      <c r="A8" s="58" t="s">
        <v>15</v>
      </c>
      <c r="B8" s="148">
        <v>10778</v>
      </c>
      <c r="C8" s="33" t="s">
        <v>14</v>
      </c>
      <c r="D8" s="112" t="s">
        <v>133</v>
      </c>
      <c r="E8" s="14"/>
      <c r="F8" s="14"/>
      <c r="G8" s="34">
        <v>6</v>
      </c>
      <c r="H8" s="14"/>
      <c r="I8" s="34">
        <v>48</v>
      </c>
      <c r="J8" s="34">
        <v>11</v>
      </c>
      <c r="K8" s="34">
        <v>65</v>
      </c>
      <c r="L8" s="123"/>
      <c r="M8" s="14"/>
      <c r="N8" s="35">
        <v>2.3595999999999999</v>
      </c>
      <c r="O8" s="14"/>
      <c r="P8" s="35">
        <v>31.910699999599984</v>
      </c>
      <c r="Q8" s="35">
        <v>18.845800000000001</v>
      </c>
      <c r="R8" s="43">
        <v>53.116099999600003</v>
      </c>
      <c r="S8" s="17"/>
      <c r="T8" s="17"/>
      <c r="U8" s="36">
        <v>0.91388888890000008</v>
      </c>
      <c r="V8" s="17"/>
      <c r="W8" s="36">
        <v>17.064684108600002</v>
      </c>
      <c r="X8" s="36">
        <v>8.6979166666999994</v>
      </c>
      <c r="Y8" s="38">
        <v>26.676489664199995</v>
      </c>
    </row>
    <row r="9" spans="1:25" x14ac:dyDescent="0.2">
      <c r="A9" s="58" t="s">
        <v>17</v>
      </c>
      <c r="B9" s="148">
        <v>10613</v>
      </c>
      <c r="C9" s="33" t="s">
        <v>16</v>
      </c>
      <c r="D9" s="112" t="s">
        <v>134</v>
      </c>
      <c r="E9" s="14"/>
      <c r="F9" s="14"/>
      <c r="G9" s="14"/>
      <c r="H9" s="14"/>
      <c r="I9" s="34">
        <v>1</v>
      </c>
      <c r="J9" s="34">
        <v>2</v>
      </c>
      <c r="K9" s="34">
        <v>3</v>
      </c>
      <c r="L9" s="123"/>
      <c r="M9" s="14"/>
      <c r="N9" s="14"/>
      <c r="O9" s="14"/>
      <c r="P9" s="35">
        <v>0.53069999999999995</v>
      </c>
      <c r="Q9" s="35">
        <v>5.0093999999999994</v>
      </c>
      <c r="R9" s="43">
        <v>5.5400999999999998</v>
      </c>
      <c r="S9" s="17"/>
      <c r="T9" s="17"/>
      <c r="U9" s="17"/>
      <c r="V9" s="17"/>
      <c r="W9" s="36">
        <v>0.25</v>
      </c>
      <c r="X9" s="36">
        <v>3.125</v>
      </c>
      <c r="Y9" s="38">
        <v>3.375</v>
      </c>
    </row>
    <row r="10" spans="1:25" x14ac:dyDescent="0.2">
      <c r="A10" s="58" t="s">
        <v>19</v>
      </c>
      <c r="B10" s="148">
        <v>12509</v>
      </c>
      <c r="C10" s="33" t="s">
        <v>18</v>
      </c>
      <c r="D10" s="112" t="s">
        <v>135</v>
      </c>
      <c r="E10" s="14"/>
      <c r="F10" s="14"/>
      <c r="G10" s="34">
        <v>1</v>
      </c>
      <c r="H10" s="14"/>
      <c r="I10" s="34">
        <v>32</v>
      </c>
      <c r="J10" s="34">
        <v>1</v>
      </c>
      <c r="K10" s="34">
        <v>34</v>
      </c>
      <c r="L10" s="123"/>
      <c r="M10" s="14"/>
      <c r="N10" s="35">
        <v>0.64349999999999996</v>
      </c>
      <c r="O10" s="14"/>
      <c r="P10" s="35">
        <v>22.795899999999993</v>
      </c>
      <c r="Q10" s="35">
        <v>2.7576999995999998</v>
      </c>
      <c r="R10" s="43">
        <v>26.197099999599992</v>
      </c>
      <c r="S10" s="17"/>
      <c r="T10" s="17"/>
      <c r="U10" s="36">
        <v>0.4375</v>
      </c>
      <c r="V10" s="17"/>
      <c r="W10" s="36">
        <v>12.944242849</v>
      </c>
      <c r="X10" s="36">
        <v>1.875</v>
      </c>
      <c r="Y10" s="38">
        <v>15.256742849</v>
      </c>
    </row>
    <row r="11" spans="1:25" ht="13.5" thickBot="1" x14ac:dyDescent="0.25">
      <c r="A11" s="58" t="s">
        <v>21</v>
      </c>
      <c r="B11" s="148">
        <v>10810</v>
      </c>
      <c r="C11" s="33" t="s">
        <v>20</v>
      </c>
      <c r="D11" s="112" t="s">
        <v>136</v>
      </c>
      <c r="E11" s="14"/>
      <c r="F11" s="14"/>
      <c r="G11" s="14"/>
      <c r="H11" s="14"/>
      <c r="I11" s="34">
        <v>35</v>
      </c>
      <c r="J11" s="34">
        <v>22</v>
      </c>
      <c r="K11" s="34">
        <v>57</v>
      </c>
      <c r="L11" s="123"/>
      <c r="M11" s="14"/>
      <c r="N11" s="14"/>
      <c r="O11" s="14"/>
      <c r="P11" s="35">
        <v>20.739699999399988</v>
      </c>
      <c r="Q11" s="35">
        <v>45.407499999599992</v>
      </c>
      <c r="R11" s="43">
        <v>66.147199998999994</v>
      </c>
      <c r="S11" s="17"/>
      <c r="T11" s="17"/>
      <c r="U11" s="17"/>
      <c r="V11" s="17"/>
      <c r="W11" s="36">
        <v>10.622235913600001</v>
      </c>
      <c r="X11" s="36">
        <v>26.214936105699998</v>
      </c>
      <c r="Y11" s="38">
        <v>36.837172019299999</v>
      </c>
    </row>
    <row r="12" spans="1:25" s="10" customFormat="1" ht="13.5" thickBot="1" x14ac:dyDescent="0.25">
      <c r="A12" s="79"/>
      <c r="B12" s="163"/>
      <c r="C12" s="81" t="s">
        <v>194</v>
      </c>
      <c r="D12" s="114"/>
      <c r="E12" s="27">
        <f>E5+E6+E7+E8+E9+E10+E11</f>
        <v>0</v>
      </c>
      <c r="F12" s="27">
        <f t="shared" ref="F12:K12" si="0">F5+F6+F7+F8+F9+F10+F11</f>
        <v>0</v>
      </c>
      <c r="G12" s="27">
        <f t="shared" si="0"/>
        <v>16</v>
      </c>
      <c r="H12" s="27">
        <f t="shared" si="0"/>
        <v>4</v>
      </c>
      <c r="I12" s="27">
        <f t="shared" si="0"/>
        <v>261</v>
      </c>
      <c r="J12" s="27">
        <f t="shared" si="0"/>
        <v>64</v>
      </c>
      <c r="K12" s="27">
        <f t="shared" si="0"/>
        <v>345</v>
      </c>
      <c r="L12" s="125"/>
      <c r="M12" s="82"/>
      <c r="N12" s="84">
        <v>6.4352</v>
      </c>
      <c r="O12" s="84">
        <v>3.0433999999999997</v>
      </c>
      <c r="P12" s="84">
        <v>174.07269999679994</v>
      </c>
      <c r="Q12" s="84">
        <v>120.51159999809997</v>
      </c>
      <c r="R12" s="45">
        <v>304.06289999489979</v>
      </c>
      <c r="S12" s="85"/>
      <c r="T12" s="85"/>
      <c r="U12" s="86">
        <v>2.9132761437000001</v>
      </c>
      <c r="V12" s="86">
        <v>2.1875000001</v>
      </c>
      <c r="W12" s="86">
        <v>94.517986117999982</v>
      </c>
      <c r="X12" s="86">
        <v>61.624604562599998</v>
      </c>
      <c r="Y12" s="87">
        <v>161.24336682439986</v>
      </c>
    </row>
    <row r="13" spans="1:25" x14ac:dyDescent="0.2">
      <c r="A13" s="58" t="s">
        <v>23</v>
      </c>
      <c r="B13" s="148">
        <v>10475</v>
      </c>
      <c r="C13" s="33" t="s">
        <v>22</v>
      </c>
      <c r="D13" s="112" t="s">
        <v>137</v>
      </c>
      <c r="E13" s="14"/>
      <c r="F13" s="14"/>
      <c r="G13" s="14"/>
      <c r="H13" s="14"/>
      <c r="I13" s="34">
        <v>3</v>
      </c>
      <c r="J13" s="14"/>
      <c r="K13" s="34">
        <v>3</v>
      </c>
      <c r="L13" s="123"/>
      <c r="M13" s="14"/>
      <c r="N13" s="14"/>
      <c r="O13" s="14"/>
      <c r="P13" s="35">
        <v>2.3197999999999999</v>
      </c>
      <c r="Q13" s="14"/>
      <c r="R13" s="43">
        <v>2.3197999999999999</v>
      </c>
      <c r="S13" s="17"/>
      <c r="T13" s="17"/>
      <c r="U13" s="17"/>
      <c r="V13" s="17"/>
      <c r="W13" s="36">
        <v>1.25</v>
      </c>
      <c r="X13" s="17"/>
      <c r="Y13" s="38">
        <v>1.25</v>
      </c>
    </row>
    <row r="14" spans="1:25" x14ac:dyDescent="0.2">
      <c r="A14" s="58" t="s">
        <v>25</v>
      </c>
      <c r="B14" s="148">
        <v>10486</v>
      </c>
      <c r="C14" s="33" t="s">
        <v>24</v>
      </c>
      <c r="D14" s="112" t="s">
        <v>138</v>
      </c>
      <c r="E14" s="14"/>
      <c r="F14" s="14"/>
      <c r="G14" s="34">
        <v>1</v>
      </c>
      <c r="H14" s="34">
        <v>1</v>
      </c>
      <c r="I14" s="34">
        <v>4</v>
      </c>
      <c r="J14" s="14"/>
      <c r="K14" s="34">
        <v>6</v>
      </c>
      <c r="L14" s="123"/>
      <c r="M14" s="14"/>
      <c r="N14" s="35">
        <v>0.64349999999999996</v>
      </c>
      <c r="O14" s="35">
        <v>0.75060000000000004</v>
      </c>
      <c r="P14" s="35">
        <v>2.472</v>
      </c>
      <c r="Q14" s="14"/>
      <c r="R14" s="43">
        <v>3.8660999999999999</v>
      </c>
      <c r="S14" s="17"/>
      <c r="T14" s="17"/>
      <c r="U14" s="36">
        <v>0.4375</v>
      </c>
      <c r="V14" s="36">
        <v>0.3125</v>
      </c>
      <c r="W14" s="36">
        <v>1.1284722221999999</v>
      </c>
      <c r="X14" s="17"/>
      <c r="Y14" s="38">
        <v>1.8784722221999999</v>
      </c>
    </row>
    <row r="15" spans="1:25" x14ac:dyDescent="0.2">
      <c r="A15" s="58" t="s">
        <v>27</v>
      </c>
      <c r="B15" s="148">
        <v>10498</v>
      </c>
      <c r="C15" s="33" t="s">
        <v>26</v>
      </c>
      <c r="D15" s="112" t="s">
        <v>139</v>
      </c>
      <c r="E15" s="14"/>
      <c r="F15" s="34">
        <v>1</v>
      </c>
      <c r="G15" s="14"/>
      <c r="H15" s="14"/>
      <c r="I15" s="34">
        <v>3</v>
      </c>
      <c r="J15" s="14"/>
      <c r="K15" s="34">
        <v>4</v>
      </c>
      <c r="L15" s="123"/>
      <c r="M15" s="35">
        <v>7.3539000000000003</v>
      </c>
      <c r="N15" s="14"/>
      <c r="O15" s="14"/>
      <c r="P15" s="35">
        <v>1.7620999999999998</v>
      </c>
      <c r="Q15" s="14"/>
      <c r="R15" s="43">
        <v>9.1159999999999997</v>
      </c>
      <c r="S15" s="17"/>
      <c r="T15" s="36">
        <v>5</v>
      </c>
      <c r="U15" s="17"/>
      <c r="V15" s="17"/>
      <c r="W15" s="36">
        <v>0.77083333330000003</v>
      </c>
      <c r="X15" s="17"/>
      <c r="Y15" s="38">
        <v>5.7708333332999997</v>
      </c>
    </row>
    <row r="16" spans="1:25" x14ac:dyDescent="0.2">
      <c r="A16" s="58" t="s">
        <v>29</v>
      </c>
      <c r="B16" s="148">
        <v>10522</v>
      </c>
      <c r="C16" s="33" t="s">
        <v>28</v>
      </c>
      <c r="D16" s="112" t="s">
        <v>140</v>
      </c>
      <c r="E16" s="14"/>
      <c r="F16" s="34">
        <v>1</v>
      </c>
      <c r="G16" s="34">
        <v>1</v>
      </c>
      <c r="H16" s="34">
        <v>4</v>
      </c>
      <c r="I16" s="34">
        <v>8</v>
      </c>
      <c r="J16" s="34">
        <v>1</v>
      </c>
      <c r="K16" s="34">
        <v>15</v>
      </c>
      <c r="L16" s="123"/>
      <c r="M16" s="35">
        <v>8.4916</v>
      </c>
      <c r="N16" s="35">
        <v>0.3715</v>
      </c>
      <c r="O16" s="35">
        <v>3.0703999999999998</v>
      </c>
      <c r="P16" s="35">
        <v>5.4291999999999998</v>
      </c>
      <c r="Q16" s="35">
        <v>2.2517</v>
      </c>
      <c r="R16" s="43">
        <v>19.6144</v>
      </c>
      <c r="S16" s="17"/>
      <c r="T16" s="36">
        <v>6.6666666666000003</v>
      </c>
      <c r="U16" s="36">
        <v>0.109375</v>
      </c>
      <c r="V16" s="36">
        <v>1.6666666667000001</v>
      </c>
      <c r="W16" s="36">
        <v>3.2251602564000001</v>
      </c>
      <c r="X16" s="36">
        <v>1.25</v>
      </c>
      <c r="Y16" s="38">
        <v>12.917868589699999</v>
      </c>
    </row>
    <row r="17" spans="1:25" x14ac:dyDescent="0.2">
      <c r="A17" s="58" t="s">
        <v>31</v>
      </c>
      <c r="B17" s="148">
        <v>10535</v>
      </c>
      <c r="C17" s="33" t="s">
        <v>30</v>
      </c>
      <c r="D17" s="112" t="s">
        <v>141</v>
      </c>
      <c r="E17" s="14"/>
      <c r="F17" s="14"/>
      <c r="G17" s="34">
        <v>1</v>
      </c>
      <c r="H17" s="14"/>
      <c r="I17" s="34">
        <v>4</v>
      </c>
      <c r="J17" s="34">
        <v>1</v>
      </c>
      <c r="K17" s="34">
        <v>6</v>
      </c>
      <c r="L17" s="123"/>
      <c r="M17" s="14"/>
      <c r="N17" s="35">
        <v>0.45500000000000002</v>
      </c>
      <c r="O17" s="14"/>
      <c r="P17" s="35">
        <v>3.0226999999999999</v>
      </c>
      <c r="Q17" s="35">
        <v>2.7576999999999998</v>
      </c>
      <c r="R17" s="43">
        <v>6.2354000000000003</v>
      </c>
      <c r="S17" s="17"/>
      <c r="T17" s="17"/>
      <c r="U17" s="36">
        <v>0.14583333330000001</v>
      </c>
      <c r="V17" s="17"/>
      <c r="W17" s="36">
        <v>1.75</v>
      </c>
      <c r="X17" s="36">
        <v>1.875</v>
      </c>
      <c r="Y17" s="38">
        <v>3.7708333333000001</v>
      </c>
    </row>
    <row r="18" spans="1:25" x14ac:dyDescent="0.2">
      <c r="A18" s="58" t="s">
        <v>32</v>
      </c>
      <c r="B18" s="148">
        <v>10586</v>
      </c>
      <c r="C18" s="229" t="s">
        <v>214</v>
      </c>
      <c r="D18" s="112" t="s">
        <v>142</v>
      </c>
      <c r="E18" s="14"/>
      <c r="F18" s="14"/>
      <c r="G18" s="14"/>
      <c r="H18" s="14"/>
      <c r="I18" s="34">
        <v>2</v>
      </c>
      <c r="J18" s="34">
        <v>1</v>
      </c>
      <c r="K18" s="34">
        <v>3</v>
      </c>
      <c r="L18" s="123"/>
      <c r="M18" s="14"/>
      <c r="N18" s="14"/>
      <c r="O18" s="14"/>
      <c r="P18" s="35">
        <v>1.4006000000000001</v>
      </c>
      <c r="Q18" s="35">
        <v>2.7576999999999998</v>
      </c>
      <c r="R18" s="43">
        <v>4.1582999999999997</v>
      </c>
      <c r="S18" s="17"/>
      <c r="T18" s="17"/>
      <c r="U18" s="17"/>
      <c r="V18" s="17"/>
      <c r="W18" s="36">
        <v>0.625</v>
      </c>
      <c r="X18" s="36">
        <v>1.875</v>
      </c>
      <c r="Y18" s="38">
        <v>2.5</v>
      </c>
    </row>
    <row r="19" spans="1:25" x14ac:dyDescent="0.2">
      <c r="A19" s="58" t="s">
        <v>34</v>
      </c>
      <c r="B19" s="148">
        <v>10510</v>
      </c>
      <c r="C19" s="33" t="s">
        <v>33</v>
      </c>
      <c r="D19" s="112" t="s">
        <v>143</v>
      </c>
      <c r="E19" s="14"/>
      <c r="F19" s="14"/>
      <c r="G19" s="34">
        <v>3</v>
      </c>
      <c r="H19" s="14"/>
      <c r="I19" s="14"/>
      <c r="J19" s="14"/>
      <c r="K19" s="34">
        <v>3</v>
      </c>
      <c r="L19" s="123"/>
      <c r="M19" s="14"/>
      <c r="N19" s="35">
        <v>1.3874</v>
      </c>
      <c r="O19" s="14"/>
      <c r="P19" s="14"/>
      <c r="Q19" s="14"/>
      <c r="R19" s="43">
        <v>1.3874</v>
      </c>
      <c r="S19" s="17"/>
      <c r="T19" s="17"/>
      <c r="U19" s="36">
        <v>0.61250000000000004</v>
      </c>
      <c r="V19" s="17"/>
      <c r="W19" s="17"/>
      <c r="X19" s="17"/>
      <c r="Y19" s="38">
        <v>0.61250000000000004</v>
      </c>
    </row>
    <row r="20" spans="1:25" x14ac:dyDescent="0.2">
      <c r="A20" s="58" t="s">
        <v>36</v>
      </c>
      <c r="B20" s="148">
        <v>10879</v>
      </c>
      <c r="C20" s="33" t="s">
        <v>35</v>
      </c>
      <c r="D20" s="112" t="s">
        <v>144</v>
      </c>
      <c r="E20" s="14"/>
      <c r="F20" s="14"/>
      <c r="G20" s="14"/>
      <c r="H20" s="34">
        <v>1</v>
      </c>
      <c r="I20" s="34">
        <v>10</v>
      </c>
      <c r="J20" s="34">
        <v>7</v>
      </c>
      <c r="K20" s="34">
        <v>18</v>
      </c>
      <c r="L20" s="123"/>
      <c r="M20" s="14"/>
      <c r="N20" s="14"/>
      <c r="O20" s="35">
        <v>0.75060000000000004</v>
      </c>
      <c r="P20" s="35">
        <v>7.5881000000000007</v>
      </c>
      <c r="Q20" s="35">
        <v>14.862099999999998</v>
      </c>
      <c r="R20" s="43">
        <v>23.20079999999999</v>
      </c>
      <c r="S20" s="17"/>
      <c r="T20" s="17"/>
      <c r="U20" s="17"/>
      <c r="V20" s="36">
        <v>0.3125</v>
      </c>
      <c r="W20" s="36">
        <v>4.1006944444999993</v>
      </c>
      <c r="X20" s="36">
        <v>8.25</v>
      </c>
      <c r="Y20" s="38">
        <v>12.663194444499998</v>
      </c>
    </row>
    <row r="21" spans="1:25" x14ac:dyDescent="0.2">
      <c r="A21" s="58" t="s">
        <v>38</v>
      </c>
      <c r="B21" s="148">
        <v>10549</v>
      </c>
      <c r="C21" s="33" t="s">
        <v>37</v>
      </c>
      <c r="D21" s="112" t="s">
        <v>145</v>
      </c>
      <c r="E21" s="14"/>
      <c r="F21" s="14"/>
      <c r="G21" s="14"/>
      <c r="H21" s="34">
        <v>3</v>
      </c>
      <c r="I21" s="34">
        <v>4</v>
      </c>
      <c r="J21" s="34">
        <v>1</v>
      </c>
      <c r="K21" s="34">
        <v>8</v>
      </c>
      <c r="L21" s="123"/>
      <c r="M21" s="14"/>
      <c r="N21" s="14"/>
      <c r="O21" s="35">
        <v>2.2721</v>
      </c>
      <c r="P21" s="35">
        <v>2.2652999999999999</v>
      </c>
      <c r="Q21" s="35">
        <v>1.95</v>
      </c>
      <c r="R21" s="43">
        <v>6.4874000000000001</v>
      </c>
      <c r="S21" s="17"/>
      <c r="T21" s="17"/>
      <c r="U21" s="17"/>
      <c r="V21" s="36">
        <v>1.4583333332999999</v>
      </c>
      <c r="W21" s="36">
        <v>1.2291666667000001</v>
      </c>
      <c r="X21" s="36">
        <v>0.9375</v>
      </c>
      <c r="Y21" s="38">
        <v>3.6249999999999996</v>
      </c>
    </row>
    <row r="22" spans="1:25" x14ac:dyDescent="0.2">
      <c r="A22" s="58" t="s">
        <v>40</v>
      </c>
      <c r="B22" s="148">
        <v>10696</v>
      </c>
      <c r="C22" s="33" t="s">
        <v>39</v>
      </c>
      <c r="D22" s="112" t="s">
        <v>146</v>
      </c>
      <c r="E22" s="14"/>
      <c r="F22" s="14"/>
      <c r="G22" s="34">
        <v>1</v>
      </c>
      <c r="H22" s="34">
        <v>16</v>
      </c>
      <c r="I22" s="34">
        <v>17</v>
      </c>
      <c r="J22" s="34">
        <v>2</v>
      </c>
      <c r="K22" s="34">
        <v>36</v>
      </c>
      <c r="L22" s="123"/>
      <c r="M22" s="14"/>
      <c r="N22" s="35">
        <v>0.64349999999999996</v>
      </c>
      <c r="O22" s="35">
        <v>12.759700000000002</v>
      </c>
      <c r="P22" s="35">
        <v>12.8521</v>
      </c>
      <c r="Q22" s="35">
        <v>4.5034000000000001</v>
      </c>
      <c r="R22" s="43">
        <v>30.75869999999999</v>
      </c>
      <c r="S22" s="17"/>
      <c r="T22" s="17"/>
      <c r="U22" s="36">
        <v>0.4375</v>
      </c>
      <c r="V22" s="36">
        <v>7.2916666668000003</v>
      </c>
      <c r="W22" s="36">
        <v>6.9583333332999997</v>
      </c>
      <c r="X22" s="36">
        <v>1.875</v>
      </c>
      <c r="Y22" s="38">
        <v>16.562500000100002</v>
      </c>
    </row>
    <row r="23" spans="1:25" x14ac:dyDescent="0.2">
      <c r="A23" s="58" t="s">
        <v>42</v>
      </c>
      <c r="B23" s="148">
        <v>10502</v>
      </c>
      <c r="C23" s="33" t="s">
        <v>41</v>
      </c>
      <c r="D23" s="112" t="s">
        <v>147</v>
      </c>
      <c r="E23" s="14"/>
      <c r="F23" s="14"/>
      <c r="G23" s="14"/>
      <c r="H23" s="14"/>
      <c r="I23" s="34">
        <v>2</v>
      </c>
      <c r="J23" s="14"/>
      <c r="K23" s="34">
        <v>2</v>
      </c>
      <c r="L23" s="123"/>
      <c r="M23" s="14"/>
      <c r="N23" s="14"/>
      <c r="O23" s="14"/>
      <c r="P23" s="35">
        <v>1.0613999999999999</v>
      </c>
      <c r="Q23" s="14"/>
      <c r="R23" s="43">
        <v>1.0613999999999999</v>
      </c>
      <c r="S23" s="17"/>
      <c r="T23" s="17"/>
      <c r="U23" s="17"/>
      <c r="V23" s="17"/>
      <c r="W23" s="36">
        <v>0.41666666660000001</v>
      </c>
      <c r="X23" s="17"/>
      <c r="Y23" s="38">
        <v>0.41666666660000001</v>
      </c>
    </row>
    <row r="24" spans="1:25" x14ac:dyDescent="0.2">
      <c r="A24" s="58" t="s">
        <v>43</v>
      </c>
      <c r="B24" s="148">
        <v>10519</v>
      </c>
      <c r="C24" s="229" t="s">
        <v>215</v>
      </c>
      <c r="D24" s="112" t="s">
        <v>148</v>
      </c>
      <c r="E24" s="14"/>
      <c r="F24" s="14"/>
      <c r="G24" s="14"/>
      <c r="H24" s="14"/>
      <c r="I24" s="34">
        <v>3</v>
      </c>
      <c r="J24" s="34">
        <v>1</v>
      </c>
      <c r="K24" s="34">
        <v>4</v>
      </c>
      <c r="L24" s="123"/>
      <c r="M24" s="14"/>
      <c r="N24" s="14"/>
      <c r="O24" s="14"/>
      <c r="P24" s="35">
        <v>1.4330000000000001</v>
      </c>
      <c r="Q24" s="35">
        <v>0.76485000000000003</v>
      </c>
      <c r="R24" s="43">
        <v>2.1978499999999999</v>
      </c>
      <c r="S24" s="17"/>
      <c r="T24" s="17"/>
      <c r="U24" s="17"/>
      <c r="V24" s="17"/>
      <c r="W24" s="36">
        <v>0.53125</v>
      </c>
      <c r="X24" s="36">
        <v>0.2884615385</v>
      </c>
      <c r="Y24" s="38">
        <v>0.8197115385</v>
      </c>
    </row>
    <row r="25" spans="1:25" x14ac:dyDescent="0.2">
      <c r="A25" s="58" t="s">
        <v>45</v>
      </c>
      <c r="B25" s="148">
        <v>10612</v>
      </c>
      <c r="C25" s="33" t="s">
        <v>44</v>
      </c>
      <c r="D25" s="112" t="s">
        <v>149</v>
      </c>
      <c r="E25" s="14"/>
      <c r="F25" s="14"/>
      <c r="G25" s="34">
        <v>1</v>
      </c>
      <c r="H25" s="34">
        <v>1</v>
      </c>
      <c r="I25" s="34">
        <v>6</v>
      </c>
      <c r="J25" s="34">
        <v>7</v>
      </c>
      <c r="K25" s="34">
        <v>15</v>
      </c>
      <c r="L25" s="123"/>
      <c r="M25" s="14"/>
      <c r="N25" s="35">
        <v>0.52539999999999998</v>
      </c>
      <c r="O25" s="35">
        <v>0.58140000000000003</v>
      </c>
      <c r="P25" s="35">
        <v>3.3763000000000001</v>
      </c>
      <c r="Q25" s="35">
        <v>16.765499998599999</v>
      </c>
      <c r="R25" s="43">
        <v>21.2485999986</v>
      </c>
      <c r="S25" s="17"/>
      <c r="T25" s="17"/>
      <c r="U25" s="36">
        <v>0.29166666670000002</v>
      </c>
      <c r="V25" s="36">
        <v>0.15625</v>
      </c>
      <c r="W25" s="36">
        <v>1.5694444444</v>
      </c>
      <c r="X25" s="36">
        <v>9.90625</v>
      </c>
      <c r="Y25" s="38">
        <v>11.923611111100001</v>
      </c>
    </row>
    <row r="26" spans="1:25" x14ac:dyDescent="0.2">
      <c r="A26" s="58" t="s">
        <v>47</v>
      </c>
      <c r="B26" s="148">
        <v>10531</v>
      </c>
      <c r="C26" s="33" t="s">
        <v>46</v>
      </c>
      <c r="D26" s="112" t="s">
        <v>150</v>
      </c>
      <c r="E26" s="14"/>
      <c r="F26" s="34">
        <v>3</v>
      </c>
      <c r="G26" s="34">
        <v>4</v>
      </c>
      <c r="H26" s="34">
        <v>4</v>
      </c>
      <c r="I26" s="34">
        <v>22</v>
      </c>
      <c r="J26" s="34">
        <v>13</v>
      </c>
      <c r="K26" s="34">
        <v>46</v>
      </c>
      <c r="L26" s="123"/>
      <c r="M26" s="35">
        <v>22.061700000000002</v>
      </c>
      <c r="N26" s="35">
        <v>2.4849999999999999</v>
      </c>
      <c r="O26" s="35">
        <v>3.6768000000000001</v>
      </c>
      <c r="P26" s="35">
        <v>16.175699999800003</v>
      </c>
      <c r="Q26" s="35">
        <v>32.716699999999996</v>
      </c>
      <c r="R26" s="43">
        <v>77.115899999800021</v>
      </c>
      <c r="S26" s="17"/>
      <c r="T26" s="36">
        <v>15</v>
      </c>
      <c r="U26" s="36">
        <v>1.6770833332999999</v>
      </c>
      <c r="V26" s="36">
        <v>2.5</v>
      </c>
      <c r="W26" s="36">
        <v>7.7534722220999992</v>
      </c>
      <c r="X26" s="36">
        <v>19.0625</v>
      </c>
      <c r="Y26" s="38">
        <v>45.993055555399991</v>
      </c>
    </row>
    <row r="27" spans="1:25" x14ac:dyDescent="0.2">
      <c r="A27" s="58" t="s">
        <v>49</v>
      </c>
      <c r="B27" s="148">
        <v>10589</v>
      </c>
      <c r="C27" s="33" t="s">
        <v>48</v>
      </c>
      <c r="D27" s="112" t="s">
        <v>151</v>
      </c>
      <c r="E27" s="14"/>
      <c r="F27" s="14"/>
      <c r="G27" s="14"/>
      <c r="H27" s="14"/>
      <c r="I27" s="34">
        <v>4</v>
      </c>
      <c r="J27" s="14"/>
      <c r="K27" s="34">
        <v>4</v>
      </c>
      <c r="L27" s="123"/>
      <c r="M27" s="14"/>
      <c r="N27" s="14"/>
      <c r="O27" s="14"/>
      <c r="P27" s="35">
        <v>2.6126999999999998</v>
      </c>
      <c r="Q27" s="14"/>
      <c r="R27" s="43">
        <v>2.6126999999999998</v>
      </c>
      <c r="S27" s="17"/>
      <c r="T27" s="17"/>
      <c r="U27" s="17"/>
      <c r="V27" s="17"/>
      <c r="W27" s="36">
        <v>1.0625</v>
      </c>
      <c r="X27" s="17"/>
      <c r="Y27" s="38">
        <v>1.0625</v>
      </c>
    </row>
    <row r="28" spans="1:25" x14ac:dyDescent="0.2">
      <c r="A28" s="58" t="s">
        <v>51</v>
      </c>
      <c r="B28" s="148">
        <v>10590</v>
      </c>
      <c r="C28" s="33" t="s">
        <v>50</v>
      </c>
      <c r="D28" s="112" t="s">
        <v>152</v>
      </c>
      <c r="E28" s="14"/>
      <c r="F28" s="14"/>
      <c r="G28" s="14"/>
      <c r="H28" s="14"/>
      <c r="I28" s="34">
        <v>4</v>
      </c>
      <c r="J28" s="34">
        <v>3</v>
      </c>
      <c r="K28" s="34">
        <v>7</v>
      </c>
      <c r="L28" s="123"/>
      <c r="M28" s="14"/>
      <c r="N28" s="14"/>
      <c r="O28" s="14"/>
      <c r="P28" s="35">
        <v>2.6919</v>
      </c>
      <c r="Q28" s="35">
        <v>5.2323000000000004</v>
      </c>
      <c r="R28" s="43">
        <v>7.924199999999999</v>
      </c>
      <c r="S28" s="17"/>
      <c r="T28" s="17"/>
      <c r="U28" s="17"/>
      <c r="V28" s="17"/>
      <c r="W28" s="36">
        <v>1.3906926407</v>
      </c>
      <c r="X28" s="36">
        <v>2.3333333334000002</v>
      </c>
      <c r="Y28" s="38">
        <v>3.7240259741000004</v>
      </c>
    </row>
    <row r="29" spans="1:25" ht="12.75" customHeight="1" x14ac:dyDescent="0.2">
      <c r="A29" s="58" t="s">
        <v>52</v>
      </c>
      <c r="B29" s="148">
        <v>12367</v>
      </c>
      <c r="C29" s="230" t="s">
        <v>216</v>
      </c>
      <c r="D29" s="112" t="s">
        <v>153</v>
      </c>
      <c r="E29" s="14"/>
      <c r="F29" s="14"/>
      <c r="G29" s="34">
        <v>1</v>
      </c>
      <c r="H29" s="34">
        <v>1</v>
      </c>
      <c r="I29" s="34">
        <v>18</v>
      </c>
      <c r="J29" s="34">
        <v>2</v>
      </c>
      <c r="K29" s="34">
        <v>22</v>
      </c>
      <c r="L29" s="123"/>
      <c r="M29" s="14"/>
      <c r="N29" s="35">
        <v>0.52539999999999998</v>
      </c>
      <c r="O29" s="35">
        <v>0.91920000000000002</v>
      </c>
      <c r="P29" s="35">
        <v>11.6567142852</v>
      </c>
      <c r="Q29" s="35">
        <v>2.4822999998000004</v>
      </c>
      <c r="R29" s="43">
        <v>15.583614285000003</v>
      </c>
      <c r="S29" s="17"/>
      <c r="T29" s="17"/>
      <c r="U29" s="36">
        <v>0.29166666670000002</v>
      </c>
      <c r="V29" s="36">
        <v>0.625</v>
      </c>
      <c r="W29" s="36">
        <v>6.7631306727000009</v>
      </c>
      <c r="X29" s="36">
        <v>0.62499999989999999</v>
      </c>
      <c r="Y29" s="38">
        <v>8.3047973393000003</v>
      </c>
    </row>
    <row r="30" spans="1:25" x14ac:dyDescent="0.2">
      <c r="A30" s="58" t="s">
        <v>57</v>
      </c>
      <c r="B30" s="148">
        <v>11098</v>
      </c>
      <c r="C30" s="230" t="s">
        <v>217</v>
      </c>
      <c r="D30" s="112" t="s">
        <v>185</v>
      </c>
      <c r="E30" s="14"/>
      <c r="F30" s="14"/>
      <c r="G30" s="34">
        <v>1</v>
      </c>
      <c r="H30" s="34">
        <v>1</v>
      </c>
      <c r="I30" s="34">
        <v>31</v>
      </c>
      <c r="J30" s="34">
        <v>11</v>
      </c>
      <c r="K30" s="34">
        <v>44</v>
      </c>
      <c r="L30" s="123"/>
      <c r="M30" s="14"/>
      <c r="N30" s="35">
        <v>0.3715</v>
      </c>
      <c r="O30" s="35">
        <v>0.65</v>
      </c>
      <c r="P30" s="35">
        <v>17.907300000000003</v>
      </c>
      <c r="Q30" s="35">
        <v>18.566599999599998</v>
      </c>
      <c r="R30" s="43">
        <v>37.495399999599982</v>
      </c>
      <c r="S30" s="17"/>
      <c r="T30" s="17"/>
      <c r="U30" s="36">
        <v>0.14583333330000001</v>
      </c>
      <c r="V30" s="36">
        <v>0.3125</v>
      </c>
      <c r="W30" s="36">
        <v>8.205274471100001</v>
      </c>
      <c r="X30" s="36">
        <v>7.7558847404</v>
      </c>
      <c r="Y30" s="38">
        <v>16.419492544799997</v>
      </c>
    </row>
    <row r="31" spans="1:25" x14ac:dyDescent="0.2">
      <c r="A31" s="58" t="s">
        <v>59</v>
      </c>
      <c r="B31" s="148">
        <v>10628</v>
      </c>
      <c r="C31" s="33" t="s">
        <v>58</v>
      </c>
      <c r="D31" s="112" t="s">
        <v>156</v>
      </c>
      <c r="E31" s="34">
        <v>1</v>
      </c>
      <c r="F31" s="14"/>
      <c r="G31" s="14"/>
      <c r="H31" s="34">
        <v>8</v>
      </c>
      <c r="I31" s="34">
        <v>12</v>
      </c>
      <c r="J31" s="14"/>
      <c r="K31" s="34">
        <v>21</v>
      </c>
      <c r="L31" s="46">
        <v>2.9068999999999998</v>
      </c>
      <c r="M31" s="14"/>
      <c r="N31" s="14"/>
      <c r="O31" s="35">
        <v>4.9568000000000003</v>
      </c>
      <c r="P31" s="35">
        <v>7.5087999998000008</v>
      </c>
      <c r="Q31" s="14"/>
      <c r="R31" s="43">
        <v>15.372499999800004</v>
      </c>
      <c r="S31" s="36">
        <v>0.69444444439999997</v>
      </c>
      <c r="T31" s="17"/>
      <c r="U31" s="17"/>
      <c r="V31" s="36">
        <v>1.7708333333999999</v>
      </c>
      <c r="W31" s="36">
        <v>3.7980769229</v>
      </c>
      <c r="X31" s="17"/>
      <c r="Y31" s="38">
        <v>6.2633547007000008</v>
      </c>
    </row>
    <row r="32" spans="1:25" ht="13.5" thickBot="1" x14ac:dyDescent="0.25">
      <c r="A32" s="58" t="s">
        <v>63</v>
      </c>
      <c r="B32" s="148">
        <v>10633</v>
      </c>
      <c r="C32" s="33" t="s">
        <v>62</v>
      </c>
      <c r="D32" s="112" t="s">
        <v>158</v>
      </c>
      <c r="E32" s="34">
        <v>1</v>
      </c>
      <c r="F32" s="14"/>
      <c r="G32" s="34">
        <v>2</v>
      </c>
      <c r="H32" s="14"/>
      <c r="I32" s="34">
        <v>1</v>
      </c>
      <c r="J32" s="14"/>
      <c r="K32" s="34">
        <v>4</v>
      </c>
      <c r="L32" s="46">
        <v>2.6536</v>
      </c>
      <c r="M32" s="14"/>
      <c r="N32" s="35">
        <v>0.98039999999999994</v>
      </c>
      <c r="O32" s="14"/>
      <c r="P32" s="35">
        <v>0.75060000000000004</v>
      </c>
      <c r="Q32" s="14"/>
      <c r="R32" s="43">
        <v>4.3845999999999998</v>
      </c>
      <c r="S32" s="36">
        <v>0.625</v>
      </c>
      <c r="T32" s="17"/>
      <c r="U32" s="36">
        <v>0.51041666670000008</v>
      </c>
      <c r="V32" s="17"/>
      <c r="W32" s="36">
        <v>0.41666666670000002</v>
      </c>
      <c r="X32" s="17"/>
      <c r="Y32" s="38">
        <v>1.5520833334000002</v>
      </c>
    </row>
    <row r="33" spans="1:25" s="10" customFormat="1" ht="13.5" thickBot="1" x14ac:dyDescent="0.25">
      <c r="A33" s="79"/>
      <c r="B33" s="149"/>
      <c r="C33" s="81" t="s">
        <v>195</v>
      </c>
      <c r="D33" s="114"/>
      <c r="E33" s="28">
        <f>SUM(E13:E32)</f>
        <v>2</v>
      </c>
      <c r="F33" s="83">
        <f t="shared" ref="F33:K33" si="1">SUM(F13:F32)</f>
        <v>5</v>
      </c>
      <c r="G33" s="83">
        <f t="shared" si="1"/>
        <v>16</v>
      </c>
      <c r="H33" s="83">
        <f t="shared" si="1"/>
        <v>40</v>
      </c>
      <c r="I33" s="83">
        <f t="shared" si="1"/>
        <v>158</v>
      </c>
      <c r="J33" s="83">
        <f t="shared" si="1"/>
        <v>50</v>
      </c>
      <c r="K33" s="83">
        <f t="shared" si="1"/>
        <v>271</v>
      </c>
      <c r="L33" s="47">
        <v>5.5604999999999993</v>
      </c>
      <c r="M33" s="29">
        <v>37.907200000000003</v>
      </c>
      <c r="N33" s="29">
        <v>8.3886000000000003</v>
      </c>
      <c r="O33" s="29">
        <v>30.387599999999985</v>
      </c>
      <c r="P33" s="29">
        <v>104.28631428480013</v>
      </c>
      <c r="Q33" s="29">
        <v>105.61084999800002</v>
      </c>
      <c r="R33" s="45">
        <v>292.14106428279962</v>
      </c>
      <c r="S33" s="31">
        <v>1.3194444444</v>
      </c>
      <c r="T33" s="31">
        <v>26.666666666600001</v>
      </c>
      <c r="U33" s="31">
        <v>4.6593750000000007</v>
      </c>
      <c r="V33" s="31">
        <v>16.406250000199996</v>
      </c>
      <c r="W33" s="31">
        <v>52.944834963600023</v>
      </c>
      <c r="X33" s="31">
        <v>56.033929612199998</v>
      </c>
      <c r="Y33" s="32">
        <v>158.03050068699994</v>
      </c>
    </row>
    <row r="34" spans="1:25" x14ac:dyDescent="0.2">
      <c r="A34" s="58" t="s">
        <v>65</v>
      </c>
      <c r="B34" s="148">
        <v>10484</v>
      </c>
      <c r="C34" s="33" t="s">
        <v>64</v>
      </c>
      <c r="D34" s="112" t="s">
        <v>159</v>
      </c>
      <c r="E34" s="14"/>
      <c r="F34" s="14"/>
      <c r="G34" s="14"/>
      <c r="H34" s="34">
        <v>4</v>
      </c>
      <c r="I34" s="34">
        <v>23</v>
      </c>
      <c r="J34" s="34">
        <v>14</v>
      </c>
      <c r="K34" s="34">
        <v>41</v>
      </c>
      <c r="L34" s="123"/>
      <c r="M34" s="14"/>
      <c r="N34" s="14"/>
      <c r="O34" s="35">
        <v>3.1196999999999999</v>
      </c>
      <c r="P34" s="35">
        <v>14.225600000100002</v>
      </c>
      <c r="Q34" s="35">
        <v>23.051499999099999</v>
      </c>
      <c r="R34" s="43">
        <v>40.396799999199985</v>
      </c>
      <c r="S34" s="17"/>
      <c r="T34" s="17"/>
      <c r="U34" s="17"/>
      <c r="V34" s="36">
        <v>1.875</v>
      </c>
      <c r="W34" s="36">
        <v>7.4877727385000004</v>
      </c>
      <c r="X34" s="36">
        <v>11.032859297599998</v>
      </c>
      <c r="Y34" s="38">
        <v>20.395632036099997</v>
      </c>
    </row>
    <row r="35" spans="1:25" x14ac:dyDescent="0.2">
      <c r="A35" s="58" t="s">
        <v>67</v>
      </c>
      <c r="B35" s="148">
        <v>10545</v>
      </c>
      <c r="C35" s="33" t="s">
        <v>66</v>
      </c>
      <c r="D35" s="112" t="s">
        <v>160</v>
      </c>
      <c r="E35" s="14"/>
      <c r="F35" s="14"/>
      <c r="G35" s="14"/>
      <c r="H35" s="14"/>
      <c r="I35" s="34">
        <v>29</v>
      </c>
      <c r="J35" s="34">
        <v>14</v>
      </c>
      <c r="K35" s="34">
        <v>43</v>
      </c>
      <c r="L35" s="123"/>
      <c r="M35" s="14"/>
      <c r="N35" s="14"/>
      <c r="O35" s="14"/>
      <c r="P35" s="35">
        <v>17.860199999399999</v>
      </c>
      <c r="Q35" s="35">
        <v>26.082799999999999</v>
      </c>
      <c r="R35" s="43">
        <v>43.942999999399987</v>
      </c>
      <c r="S35" s="17"/>
      <c r="T35" s="17"/>
      <c r="U35" s="17"/>
      <c r="V35" s="17"/>
      <c r="W35" s="36">
        <v>8.6660962301000009</v>
      </c>
      <c r="X35" s="36">
        <v>11.861742424200001</v>
      </c>
      <c r="Y35" s="38">
        <v>20.527838654300005</v>
      </c>
    </row>
    <row r="36" spans="1:25" x14ac:dyDescent="0.2">
      <c r="A36" s="58" t="s">
        <v>69</v>
      </c>
      <c r="B36" s="148">
        <v>10891</v>
      </c>
      <c r="C36" s="33" t="s">
        <v>68</v>
      </c>
      <c r="D36" s="112" t="s">
        <v>161</v>
      </c>
      <c r="E36" s="14"/>
      <c r="F36" s="14"/>
      <c r="G36" s="34">
        <v>1</v>
      </c>
      <c r="H36" s="34">
        <v>1</v>
      </c>
      <c r="I36" s="34">
        <v>101</v>
      </c>
      <c r="J36" s="34">
        <v>20</v>
      </c>
      <c r="K36" s="34">
        <v>123</v>
      </c>
      <c r="L36" s="123"/>
      <c r="M36" s="14"/>
      <c r="N36" s="35">
        <v>0.40699999999999997</v>
      </c>
      <c r="O36" s="35">
        <v>0.4914</v>
      </c>
      <c r="P36" s="35">
        <v>54.858299999300023</v>
      </c>
      <c r="Q36" s="35">
        <v>30.345200000399998</v>
      </c>
      <c r="R36" s="43">
        <v>86.101899999700024</v>
      </c>
      <c r="S36" s="17"/>
      <c r="T36" s="17"/>
      <c r="U36" s="36">
        <v>0.21875</v>
      </c>
      <c r="V36" s="36">
        <v>0.1785714286</v>
      </c>
      <c r="W36" s="36">
        <v>25.655885515300003</v>
      </c>
      <c r="X36" s="36">
        <v>13.016998626399998</v>
      </c>
      <c r="Y36" s="38">
        <v>39.070205570300004</v>
      </c>
    </row>
    <row r="37" spans="1:25" x14ac:dyDescent="0.2">
      <c r="A37" s="58" t="s">
        <v>71</v>
      </c>
      <c r="B37" s="148">
        <v>10890</v>
      </c>
      <c r="C37" s="33" t="s">
        <v>70</v>
      </c>
      <c r="D37" s="112" t="s">
        <v>162</v>
      </c>
      <c r="E37" s="14"/>
      <c r="F37" s="14"/>
      <c r="G37" s="34">
        <v>1</v>
      </c>
      <c r="H37" s="34">
        <v>7</v>
      </c>
      <c r="I37" s="34">
        <v>5</v>
      </c>
      <c r="J37" s="34">
        <v>1</v>
      </c>
      <c r="K37" s="34">
        <v>14</v>
      </c>
      <c r="L37" s="123"/>
      <c r="M37" s="14"/>
      <c r="N37" s="35">
        <v>0.45500000000000002</v>
      </c>
      <c r="O37" s="35">
        <v>4.4813999999999998</v>
      </c>
      <c r="P37" s="35">
        <v>3.7203999999999997</v>
      </c>
      <c r="Q37" s="35">
        <v>2.2517</v>
      </c>
      <c r="R37" s="43">
        <v>10.908500000000002</v>
      </c>
      <c r="S37" s="17"/>
      <c r="T37" s="17"/>
      <c r="U37" s="36">
        <v>0.29166666670000002</v>
      </c>
      <c r="V37" s="36">
        <v>1.9270833333000001</v>
      </c>
      <c r="W37" s="36">
        <v>2.2916666667000003</v>
      </c>
      <c r="X37" s="36">
        <v>1.25</v>
      </c>
      <c r="Y37" s="38">
        <v>5.7604166667000003</v>
      </c>
    </row>
    <row r="38" spans="1:25" x14ac:dyDescent="0.2">
      <c r="A38" s="58" t="s">
        <v>73</v>
      </c>
      <c r="B38" s="148">
        <v>10828</v>
      </c>
      <c r="C38" s="33" t="s">
        <v>72</v>
      </c>
      <c r="D38" s="112" t="s">
        <v>163</v>
      </c>
      <c r="E38" s="14"/>
      <c r="F38" s="14"/>
      <c r="G38" s="34">
        <v>1</v>
      </c>
      <c r="H38" s="14"/>
      <c r="I38" s="34">
        <v>3</v>
      </c>
      <c r="J38" s="34">
        <v>3</v>
      </c>
      <c r="K38" s="34">
        <v>7</v>
      </c>
      <c r="L38" s="123"/>
      <c r="M38" s="14"/>
      <c r="N38" s="35">
        <v>0.64349999999999996</v>
      </c>
      <c r="O38" s="14"/>
      <c r="P38" s="35">
        <v>1.9805999999999999</v>
      </c>
      <c r="Q38" s="35">
        <v>6.4517999999999995</v>
      </c>
      <c r="R38" s="43">
        <v>9.075899999999999</v>
      </c>
      <c r="S38" s="17"/>
      <c r="T38" s="17"/>
      <c r="U38" s="36">
        <v>0.4375</v>
      </c>
      <c r="V38" s="17"/>
      <c r="W38" s="36">
        <v>1.1458333334000002</v>
      </c>
      <c r="X38" s="36">
        <v>3.5625</v>
      </c>
      <c r="Y38" s="38">
        <v>5.1458333334000006</v>
      </c>
    </row>
    <row r="39" spans="1:25" x14ac:dyDescent="0.2">
      <c r="A39" s="58" t="s">
        <v>75</v>
      </c>
      <c r="B39" s="148">
        <v>10824</v>
      </c>
      <c r="C39" s="33" t="s">
        <v>74</v>
      </c>
      <c r="D39" s="112" t="s">
        <v>164</v>
      </c>
      <c r="E39" s="34">
        <v>1</v>
      </c>
      <c r="F39" s="14"/>
      <c r="G39" s="34">
        <v>3</v>
      </c>
      <c r="H39" s="34">
        <v>1</v>
      </c>
      <c r="I39" s="34">
        <v>87</v>
      </c>
      <c r="J39" s="34">
        <v>41</v>
      </c>
      <c r="K39" s="34">
        <v>133</v>
      </c>
      <c r="L39" s="46">
        <v>1.3268</v>
      </c>
      <c r="M39" s="14"/>
      <c r="N39" s="35">
        <v>1.4354</v>
      </c>
      <c r="O39" s="35">
        <v>0.91920000000000002</v>
      </c>
      <c r="P39" s="35">
        <v>52.035399999300012</v>
      </c>
      <c r="Q39" s="35">
        <v>65.158400000599997</v>
      </c>
      <c r="R39" s="43">
        <v>120.87519999990006</v>
      </c>
      <c r="S39" s="36">
        <v>0.26041666670000002</v>
      </c>
      <c r="T39" s="17"/>
      <c r="U39" s="36">
        <v>0.72916666670000008</v>
      </c>
      <c r="V39" s="36">
        <v>0.625</v>
      </c>
      <c r="W39" s="36">
        <v>25.137579919199997</v>
      </c>
      <c r="X39" s="36">
        <v>28.3574859583</v>
      </c>
      <c r="Y39" s="38">
        <v>55.109649210899988</v>
      </c>
    </row>
    <row r="40" spans="1:25" x14ac:dyDescent="0.2">
      <c r="A40" s="58" t="s">
        <v>77</v>
      </c>
      <c r="B40" s="148">
        <v>10892</v>
      </c>
      <c r="C40" s="33" t="s">
        <v>76</v>
      </c>
      <c r="D40" s="112" t="s">
        <v>165</v>
      </c>
      <c r="E40" s="14"/>
      <c r="F40" s="14"/>
      <c r="G40" s="34">
        <v>2</v>
      </c>
      <c r="H40" s="34">
        <v>1</v>
      </c>
      <c r="I40" s="34">
        <v>50</v>
      </c>
      <c r="J40" s="34">
        <v>41</v>
      </c>
      <c r="K40" s="34">
        <v>94</v>
      </c>
      <c r="L40" s="123"/>
      <c r="M40" s="14"/>
      <c r="N40" s="35">
        <v>0.64589999999999992</v>
      </c>
      <c r="O40" s="35">
        <v>0.75060000000000004</v>
      </c>
      <c r="P40" s="35">
        <v>27.306599999599989</v>
      </c>
      <c r="Q40" s="35">
        <v>59.021999999300014</v>
      </c>
      <c r="R40" s="43">
        <v>87.725099998900021</v>
      </c>
      <c r="S40" s="17"/>
      <c r="T40" s="17"/>
      <c r="U40" s="36">
        <v>0.22537878780000001</v>
      </c>
      <c r="V40" s="36">
        <v>0.625</v>
      </c>
      <c r="W40" s="36">
        <v>12.159043095299999</v>
      </c>
      <c r="X40" s="36">
        <v>22.4155693682</v>
      </c>
      <c r="Y40" s="38">
        <v>35.424991251299993</v>
      </c>
    </row>
    <row r="41" spans="1:25" x14ac:dyDescent="0.2">
      <c r="A41" s="58" t="s">
        <v>79</v>
      </c>
      <c r="B41" s="148">
        <v>10901</v>
      </c>
      <c r="C41" s="33" t="s">
        <v>78</v>
      </c>
      <c r="D41" s="112" t="s">
        <v>166</v>
      </c>
      <c r="E41" s="14"/>
      <c r="F41" s="14"/>
      <c r="G41" s="14"/>
      <c r="H41" s="14"/>
      <c r="I41" s="34">
        <v>18</v>
      </c>
      <c r="J41" s="34">
        <v>3</v>
      </c>
      <c r="K41" s="34">
        <v>21</v>
      </c>
      <c r="L41" s="123"/>
      <c r="M41" s="14"/>
      <c r="N41" s="14"/>
      <c r="O41" s="14"/>
      <c r="P41" s="35">
        <v>14.366199999800003</v>
      </c>
      <c r="Q41" s="35">
        <v>7.584999999599999</v>
      </c>
      <c r="R41" s="43">
        <v>21.951199999399996</v>
      </c>
      <c r="S41" s="17"/>
      <c r="T41" s="17"/>
      <c r="U41" s="17"/>
      <c r="V41" s="17"/>
      <c r="W41" s="36">
        <v>9.4169372293000002</v>
      </c>
      <c r="X41" s="36">
        <v>4.7544642857000001</v>
      </c>
      <c r="Y41" s="38">
        <v>14.171401515000001</v>
      </c>
    </row>
    <row r="42" spans="1:25" ht="13.5" thickBot="1" x14ac:dyDescent="0.25">
      <c r="A42" s="58" t="s">
        <v>57</v>
      </c>
      <c r="B42" s="148">
        <v>11098</v>
      </c>
      <c r="C42" s="118" t="s">
        <v>222</v>
      </c>
      <c r="D42" s="112" t="s">
        <v>185</v>
      </c>
      <c r="E42" s="14"/>
      <c r="F42" s="14"/>
      <c r="G42" s="14"/>
      <c r="H42" s="14"/>
      <c r="I42" s="34">
        <v>43</v>
      </c>
      <c r="J42" s="34">
        <v>30</v>
      </c>
      <c r="K42" s="34">
        <v>73</v>
      </c>
      <c r="L42" s="123"/>
      <c r="M42" s="14"/>
      <c r="N42" s="14"/>
      <c r="O42" s="14"/>
      <c r="P42" s="35">
        <v>23.447999999999997</v>
      </c>
      <c r="Q42" s="35">
        <v>49.636833332800009</v>
      </c>
      <c r="R42" s="43">
        <v>73.084833332799988</v>
      </c>
      <c r="S42" s="17"/>
      <c r="T42" s="17"/>
      <c r="U42" s="17"/>
      <c r="V42" s="17"/>
      <c r="W42" s="36">
        <v>10.092709581200003</v>
      </c>
      <c r="X42" s="36">
        <v>21.733616712300002</v>
      </c>
      <c r="Y42" s="38">
        <v>31.826326293499999</v>
      </c>
    </row>
    <row r="43" spans="1:25" s="10" customFormat="1" ht="13.5" thickBot="1" x14ac:dyDescent="0.25">
      <c r="A43" s="79"/>
      <c r="B43" s="149"/>
      <c r="C43" s="81" t="s">
        <v>196</v>
      </c>
      <c r="D43" s="114"/>
      <c r="E43" s="28">
        <f>SUM(E34:E42)</f>
        <v>1</v>
      </c>
      <c r="F43" s="83">
        <f t="shared" ref="F43:K43" si="2">SUM(F34:F42)</f>
        <v>0</v>
      </c>
      <c r="G43" s="83">
        <f t="shared" si="2"/>
        <v>8</v>
      </c>
      <c r="H43" s="83">
        <f t="shared" si="2"/>
        <v>14</v>
      </c>
      <c r="I43" s="83">
        <f t="shared" si="2"/>
        <v>359</v>
      </c>
      <c r="J43" s="83">
        <f t="shared" si="2"/>
        <v>167</v>
      </c>
      <c r="K43" s="83">
        <f t="shared" si="2"/>
        <v>549</v>
      </c>
      <c r="L43" s="47">
        <v>1.3268</v>
      </c>
      <c r="M43" s="82"/>
      <c r="N43" s="29">
        <v>3.5867999999999998</v>
      </c>
      <c r="O43" s="29">
        <v>9.7622999999999998</v>
      </c>
      <c r="P43" s="29">
        <v>209.80129999749971</v>
      </c>
      <c r="Q43" s="29">
        <v>269.58523333180005</v>
      </c>
      <c r="R43" s="45">
        <v>494.06243332929955</v>
      </c>
      <c r="S43" s="31">
        <v>0.26041666670000002</v>
      </c>
      <c r="T43" s="85"/>
      <c r="U43" s="31">
        <v>1.9024621212000004</v>
      </c>
      <c r="V43" s="31">
        <v>5.2306547619000003</v>
      </c>
      <c r="W43" s="31">
        <v>102.05352430900001</v>
      </c>
      <c r="X43" s="31">
        <v>117.9852366727</v>
      </c>
      <c r="Y43" s="32">
        <v>227.43229453149991</v>
      </c>
    </row>
    <row r="44" spans="1:25" x14ac:dyDescent="0.2">
      <c r="A44" s="58" t="s">
        <v>81</v>
      </c>
      <c r="B44" s="148">
        <v>10487</v>
      </c>
      <c r="C44" s="33" t="s">
        <v>80</v>
      </c>
      <c r="D44" s="112" t="s">
        <v>167</v>
      </c>
      <c r="E44" s="14"/>
      <c r="F44" s="14"/>
      <c r="G44" s="14"/>
      <c r="H44" s="14"/>
      <c r="I44" s="34">
        <v>3</v>
      </c>
      <c r="J44" s="34">
        <v>1</v>
      </c>
      <c r="K44" s="34">
        <v>4</v>
      </c>
      <c r="L44" s="123"/>
      <c r="M44" s="14"/>
      <c r="N44" s="14"/>
      <c r="O44" s="14"/>
      <c r="P44" s="35">
        <v>1.3974</v>
      </c>
      <c r="Q44" s="35">
        <v>1.5922000000000001</v>
      </c>
      <c r="R44" s="43">
        <v>2.9896000000000003</v>
      </c>
      <c r="S44" s="17"/>
      <c r="T44" s="17"/>
      <c r="U44" s="17"/>
      <c r="V44" s="17"/>
      <c r="W44" s="36">
        <v>0.47821969690000005</v>
      </c>
      <c r="X44" s="36">
        <v>0.46875</v>
      </c>
      <c r="Y44" s="38">
        <v>0.94696969689999999</v>
      </c>
    </row>
    <row r="45" spans="1:25" x14ac:dyDescent="0.2">
      <c r="A45" s="58" t="s">
        <v>83</v>
      </c>
      <c r="B45" s="148">
        <v>10847</v>
      </c>
      <c r="C45" s="33" t="s">
        <v>82</v>
      </c>
      <c r="D45" s="112" t="s">
        <v>168</v>
      </c>
      <c r="E45" s="14"/>
      <c r="F45" s="14"/>
      <c r="G45" s="34">
        <v>12</v>
      </c>
      <c r="H45" s="14"/>
      <c r="I45" s="34">
        <v>41</v>
      </c>
      <c r="J45" s="34">
        <v>18</v>
      </c>
      <c r="K45" s="34">
        <v>71</v>
      </c>
      <c r="L45" s="123"/>
      <c r="M45" s="14"/>
      <c r="N45" s="35">
        <v>6.9753999998999987</v>
      </c>
      <c r="O45" s="14"/>
      <c r="P45" s="35">
        <v>28.141499999799994</v>
      </c>
      <c r="Q45" s="35">
        <v>41.606499999600004</v>
      </c>
      <c r="R45" s="43">
        <v>76.7233999993</v>
      </c>
      <c r="S45" s="17"/>
      <c r="T45" s="17"/>
      <c r="U45" s="36">
        <v>4.4770833332000004</v>
      </c>
      <c r="V45" s="17"/>
      <c r="W45" s="36">
        <v>15.482477292999997</v>
      </c>
      <c r="X45" s="36">
        <v>25.112637362699999</v>
      </c>
      <c r="Y45" s="38">
        <v>45.072197988900008</v>
      </c>
    </row>
    <row r="46" spans="1:25" x14ac:dyDescent="0.2">
      <c r="A46" s="58" t="s">
        <v>32</v>
      </c>
      <c r="B46" s="148">
        <v>10586</v>
      </c>
      <c r="C46" s="229" t="s">
        <v>218</v>
      </c>
      <c r="D46" s="112" t="s">
        <v>169</v>
      </c>
      <c r="E46" s="14"/>
      <c r="F46" s="14"/>
      <c r="G46" s="14"/>
      <c r="H46" s="14"/>
      <c r="I46" s="34">
        <v>16</v>
      </c>
      <c r="J46" s="34">
        <v>3</v>
      </c>
      <c r="K46" s="34">
        <v>19</v>
      </c>
      <c r="L46" s="123"/>
      <c r="M46" s="14"/>
      <c r="N46" s="14"/>
      <c r="O46" s="14"/>
      <c r="P46" s="35">
        <v>10.517600000000002</v>
      </c>
      <c r="Q46" s="35">
        <v>7.6514999998999995</v>
      </c>
      <c r="R46" s="43">
        <v>18.169099999900002</v>
      </c>
      <c r="S46" s="17"/>
      <c r="T46" s="17"/>
      <c r="U46" s="17"/>
      <c r="V46" s="17"/>
      <c r="W46" s="36">
        <v>5.3125000001</v>
      </c>
      <c r="X46" s="36">
        <v>4.7916666667000003</v>
      </c>
      <c r="Y46" s="38">
        <v>10.104166666800001</v>
      </c>
    </row>
    <row r="47" spans="1:25" x14ac:dyDescent="0.2">
      <c r="A47" s="58" t="s">
        <v>85</v>
      </c>
      <c r="B47" s="148">
        <v>10886</v>
      </c>
      <c r="C47" s="33" t="s">
        <v>84</v>
      </c>
      <c r="D47" s="112" t="s">
        <v>84</v>
      </c>
      <c r="E47" s="14"/>
      <c r="F47" s="14"/>
      <c r="G47" s="34">
        <v>3</v>
      </c>
      <c r="H47" s="14"/>
      <c r="I47" s="34">
        <v>19</v>
      </c>
      <c r="J47" s="34">
        <v>8</v>
      </c>
      <c r="K47" s="34">
        <v>30</v>
      </c>
      <c r="L47" s="123"/>
      <c r="M47" s="14"/>
      <c r="N47" s="35">
        <v>1.5407</v>
      </c>
      <c r="O47" s="14"/>
      <c r="P47" s="35">
        <v>13.2157999998</v>
      </c>
      <c r="Q47" s="35">
        <v>15.887399999999998</v>
      </c>
      <c r="R47" s="43">
        <v>30.643899999799991</v>
      </c>
      <c r="S47" s="17"/>
      <c r="T47" s="17"/>
      <c r="U47" s="36">
        <v>0.89687499999999998</v>
      </c>
      <c r="V47" s="17"/>
      <c r="W47" s="36">
        <v>7.1437728937999996</v>
      </c>
      <c r="X47" s="36">
        <v>6.53125</v>
      </c>
      <c r="Y47" s="38">
        <v>14.571897893800001</v>
      </c>
    </row>
    <row r="48" spans="1:25" x14ac:dyDescent="0.2">
      <c r="A48" s="58" t="s">
        <v>87</v>
      </c>
      <c r="B48" s="148">
        <v>10883</v>
      </c>
      <c r="C48" s="33" t="s">
        <v>86</v>
      </c>
      <c r="D48" s="112" t="s">
        <v>170</v>
      </c>
      <c r="E48" s="14"/>
      <c r="F48" s="14"/>
      <c r="G48" s="34">
        <v>29</v>
      </c>
      <c r="H48" s="14"/>
      <c r="I48" s="34">
        <v>48</v>
      </c>
      <c r="J48" s="34">
        <v>7</v>
      </c>
      <c r="K48" s="34">
        <v>84</v>
      </c>
      <c r="L48" s="123"/>
      <c r="M48" s="14"/>
      <c r="N48" s="35">
        <v>16.964199999799998</v>
      </c>
      <c r="O48" s="14"/>
      <c r="P48" s="35">
        <v>34.481099999099996</v>
      </c>
      <c r="Q48" s="35">
        <v>14.760999999599999</v>
      </c>
      <c r="R48" s="43">
        <v>66.206299998499986</v>
      </c>
      <c r="S48" s="17"/>
      <c r="T48" s="17"/>
      <c r="U48" s="36">
        <v>11.052083333199999</v>
      </c>
      <c r="V48" s="17"/>
      <c r="W48" s="36">
        <v>19.646742725199999</v>
      </c>
      <c r="X48" s="36">
        <v>9.0178571429000005</v>
      </c>
      <c r="Y48" s="38">
        <v>39.7166832013</v>
      </c>
    </row>
    <row r="49" spans="1:25" x14ac:dyDescent="0.2">
      <c r="A49" s="58" t="s">
        <v>89</v>
      </c>
      <c r="B49" s="148">
        <v>10889</v>
      </c>
      <c r="C49" s="33" t="s">
        <v>88</v>
      </c>
      <c r="D49" s="112" t="s">
        <v>88</v>
      </c>
      <c r="E49" s="14"/>
      <c r="F49" s="14"/>
      <c r="G49" s="14"/>
      <c r="H49" s="14"/>
      <c r="I49" s="34">
        <v>8</v>
      </c>
      <c r="J49" s="34">
        <v>5</v>
      </c>
      <c r="K49" s="34">
        <v>13</v>
      </c>
      <c r="L49" s="123"/>
      <c r="M49" s="14"/>
      <c r="N49" s="14"/>
      <c r="O49" s="14"/>
      <c r="P49" s="35">
        <v>5.3805999996000011</v>
      </c>
      <c r="Q49" s="35">
        <v>8.2619000000000007</v>
      </c>
      <c r="R49" s="43">
        <v>13.642499999599998</v>
      </c>
      <c r="S49" s="17"/>
      <c r="T49" s="17"/>
      <c r="U49" s="17"/>
      <c r="V49" s="17"/>
      <c r="W49" s="36">
        <v>3.1793154764999998</v>
      </c>
      <c r="X49" s="36">
        <v>3.3125</v>
      </c>
      <c r="Y49" s="38">
        <v>6.4918154765000002</v>
      </c>
    </row>
    <row r="50" spans="1:25" x14ac:dyDescent="0.2">
      <c r="A50" s="58" t="s">
        <v>91</v>
      </c>
      <c r="B50" s="148">
        <v>10893</v>
      </c>
      <c r="C50" s="33" t="s">
        <v>90</v>
      </c>
      <c r="D50" s="112" t="s">
        <v>171</v>
      </c>
      <c r="E50" s="14"/>
      <c r="F50" s="14"/>
      <c r="G50" s="34">
        <v>2</v>
      </c>
      <c r="H50" s="14"/>
      <c r="I50" s="34">
        <v>10</v>
      </c>
      <c r="J50" s="34">
        <v>7</v>
      </c>
      <c r="K50" s="34">
        <v>19</v>
      </c>
      <c r="L50" s="123"/>
      <c r="M50" s="14"/>
      <c r="N50" s="35">
        <v>0.91</v>
      </c>
      <c r="O50" s="14"/>
      <c r="P50" s="35">
        <v>5.4299000000000008</v>
      </c>
      <c r="Q50" s="35">
        <v>14.583899999999998</v>
      </c>
      <c r="R50" s="43">
        <v>20.923799999999996</v>
      </c>
      <c r="S50" s="17"/>
      <c r="T50" s="17"/>
      <c r="U50" s="36">
        <v>0.4375</v>
      </c>
      <c r="V50" s="17"/>
      <c r="W50" s="36">
        <v>2.6108630952999996</v>
      </c>
      <c r="X50" s="36">
        <v>8.3301282051999994</v>
      </c>
      <c r="Y50" s="38">
        <v>11.3784913005</v>
      </c>
    </row>
    <row r="51" spans="1:25" x14ac:dyDescent="0.2">
      <c r="A51" s="58" t="s">
        <v>93</v>
      </c>
      <c r="B51" s="148">
        <v>10521</v>
      </c>
      <c r="C51" s="33" t="s">
        <v>92</v>
      </c>
      <c r="D51" s="112" t="s">
        <v>172</v>
      </c>
      <c r="E51" s="14"/>
      <c r="F51" s="14"/>
      <c r="G51" s="14"/>
      <c r="H51" s="14"/>
      <c r="I51" s="34">
        <v>7</v>
      </c>
      <c r="J51" s="34">
        <v>3</v>
      </c>
      <c r="K51" s="34">
        <v>10</v>
      </c>
      <c r="L51" s="123"/>
      <c r="M51" s="14"/>
      <c r="N51" s="14"/>
      <c r="O51" s="14"/>
      <c r="P51" s="35">
        <v>5.7309999999999999</v>
      </c>
      <c r="Q51" s="35">
        <v>7.1823999999999995</v>
      </c>
      <c r="R51" s="43">
        <v>12.913400000000001</v>
      </c>
      <c r="S51" s="17"/>
      <c r="T51" s="17"/>
      <c r="U51" s="17"/>
      <c r="V51" s="17"/>
      <c r="W51" s="36">
        <v>3.3854166666000003</v>
      </c>
      <c r="X51" s="36">
        <v>4.875</v>
      </c>
      <c r="Y51" s="38">
        <v>8.2604166666000012</v>
      </c>
    </row>
    <row r="52" spans="1:25" x14ac:dyDescent="0.2">
      <c r="A52" s="58" t="s">
        <v>43</v>
      </c>
      <c r="B52" s="148">
        <v>10519</v>
      </c>
      <c r="C52" s="229" t="s">
        <v>219</v>
      </c>
      <c r="D52" s="112" t="s">
        <v>173</v>
      </c>
      <c r="E52" s="14"/>
      <c r="F52" s="14"/>
      <c r="G52" s="34">
        <v>1</v>
      </c>
      <c r="H52" s="14"/>
      <c r="I52" s="34">
        <v>12</v>
      </c>
      <c r="J52" s="34">
        <v>5</v>
      </c>
      <c r="K52" s="34">
        <v>18</v>
      </c>
      <c r="L52" s="123"/>
      <c r="M52" s="14"/>
      <c r="N52" s="35">
        <v>0.74299999999999999</v>
      </c>
      <c r="O52" s="14"/>
      <c r="P52" s="35">
        <v>7.5057999995999998</v>
      </c>
      <c r="Q52" s="35">
        <v>8.9982499999999987</v>
      </c>
      <c r="R52" s="43">
        <v>17.247049999599998</v>
      </c>
      <c r="S52" s="17"/>
      <c r="T52" s="17"/>
      <c r="U52" s="36">
        <v>0.58333333320000003</v>
      </c>
      <c r="V52" s="17"/>
      <c r="W52" s="36">
        <v>3.9925595238000002</v>
      </c>
      <c r="X52" s="36">
        <v>5.0384615385</v>
      </c>
      <c r="Y52" s="38">
        <v>9.6143543955000013</v>
      </c>
    </row>
    <row r="53" spans="1:25" x14ac:dyDescent="0.2">
      <c r="A53" s="58" t="s">
        <v>95</v>
      </c>
      <c r="B53" s="148">
        <v>10838</v>
      </c>
      <c r="C53" s="33" t="s">
        <v>94</v>
      </c>
      <c r="D53" s="112" t="s">
        <v>174</v>
      </c>
      <c r="E53" s="34">
        <v>1</v>
      </c>
      <c r="F53" s="14"/>
      <c r="G53" s="34">
        <v>13</v>
      </c>
      <c r="H53" s="14"/>
      <c r="I53" s="34">
        <v>41</v>
      </c>
      <c r="J53" s="34">
        <v>11</v>
      </c>
      <c r="K53" s="34">
        <v>66</v>
      </c>
      <c r="L53" s="46">
        <v>4.5961999999999996</v>
      </c>
      <c r="M53" s="14"/>
      <c r="N53" s="35">
        <v>6.4671999999999992</v>
      </c>
      <c r="O53" s="14"/>
      <c r="P53" s="35">
        <v>29.154899999399987</v>
      </c>
      <c r="Q53" s="35">
        <v>22.583699999999997</v>
      </c>
      <c r="R53" s="43">
        <v>62.801999999399996</v>
      </c>
      <c r="S53" s="36">
        <v>3.125</v>
      </c>
      <c r="T53" s="17"/>
      <c r="U53" s="36">
        <v>3.5885416665000003</v>
      </c>
      <c r="V53" s="17"/>
      <c r="W53" s="36">
        <v>16.7748466814</v>
      </c>
      <c r="X53" s="36">
        <v>11.857142857099999</v>
      </c>
      <c r="Y53" s="38">
        <v>35.345531204999986</v>
      </c>
    </row>
    <row r="54" spans="1:25" x14ac:dyDescent="0.2">
      <c r="A54" s="58" t="s">
        <v>97</v>
      </c>
      <c r="B54" s="148">
        <v>10863</v>
      </c>
      <c r="C54" s="33" t="s">
        <v>96</v>
      </c>
      <c r="D54" s="112" t="s">
        <v>175</v>
      </c>
      <c r="E54" s="14"/>
      <c r="F54" s="14"/>
      <c r="G54" s="34">
        <v>2</v>
      </c>
      <c r="H54" s="14"/>
      <c r="I54" s="34">
        <v>7</v>
      </c>
      <c r="J54" s="34">
        <v>2</v>
      </c>
      <c r="K54" s="34">
        <v>11</v>
      </c>
      <c r="L54" s="123"/>
      <c r="M54" s="14"/>
      <c r="N54" s="35">
        <v>1.3894</v>
      </c>
      <c r="O54" s="14"/>
      <c r="P54" s="35">
        <v>4.0120000000000005</v>
      </c>
      <c r="Q54" s="35">
        <v>4.2016999999999998</v>
      </c>
      <c r="R54" s="43">
        <v>9.6031000000000013</v>
      </c>
      <c r="S54" s="17"/>
      <c r="T54" s="17"/>
      <c r="U54" s="36">
        <v>1.09375</v>
      </c>
      <c r="V54" s="17"/>
      <c r="W54" s="36">
        <v>1.9980158729000002</v>
      </c>
      <c r="X54" s="36">
        <v>1.875</v>
      </c>
      <c r="Y54" s="38">
        <v>4.9667658729000008</v>
      </c>
    </row>
    <row r="55" spans="1:25" x14ac:dyDescent="0.2">
      <c r="A55" s="58" t="s">
        <v>52</v>
      </c>
      <c r="B55" s="148">
        <v>12367</v>
      </c>
      <c r="C55" s="229" t="s">
        <v>220</v>
      </c>
      <c r="D55" s="112" t="s">
        <v>176</v>
      </c>
      <c r="E55" s="34">
        <v>1</v>
      </c>
      <c r="F55" s="14"/>
      <c r="G55" s="34">
        <v>17</v>
      </c>
      <c r="H55" s="14"/>
      <c r="I55" s="34">
        <v>116</v>
      </c>
      <c r="J55" s="34">
        <v>49</v>
      </c>
      <c r="K55" s="34">
        <v>183</v>
      </c>
      <c r="L55" s="46">
        <v>3.25</v>
      </c>
      <c r="M55" s="14"/>
      <c r="N55" s="35">
        <v>9.4365999997000003</v>
      </c>
      <c r="O55" s="14"/>
      <c r="P55" s="35">
        <v>75.363485712300076</v>
      </c>
      <c r="Q55" s="35">
        <v>102.0230999968</v>
      </c>
      <c r="R55" s="43">
        <v>190.07318570879983</v>
      </c>
      <c r="S55" s="36">
        <v>1.5625</v>
      </c>
      <c r="T55" s="17"/>
      <c r="U55" s="36">
        <v>5.8677083331999995</v>
      </c>
      <c r="V55" s="17"/>
      <c r="W55" s="36">
        <v>39.224784610899995</v>
      </c>
      <c r="X55" s="36">
        <v>57.770833332999999</v>
      </c>
      <c r="Y55" s="38">
        <v>104.42582627709994</v>
      </c>
    </row>
    <row r="56" spans="1:25" x14ac:dyDescent="0.2">
      <c r="A56" s="58" t="s">
        <v>99</v>
      </c>
      <c r="B56" s="148">
        <v>10623</v>
      </c>
      <c r="C56" s="33" t="s">
        <v>98</v>
      </c>
      <c r="D56" s="112" t="s">
        <v>177</v>
      </c>
      <c r="E56" s="14"/>
      <c r="F56" s="14"/>
      <c r="G56" s="14"/>
      <c r="H56" s="14"/>
      <c r="I56" s="34">
        <v>2</v>
      </c>
      <c r="J56" s="34">
        <v>1</v>
      </c>
      <c r="K56" s="34">
        <v>3</v>
      </c>
      <c r="L56" s="123"/>
      <c r="M56" s="14"/>
      <c r="N56" s="14"/>
      <c r="O56" s="14"/>
      <c r="P56" s="35">
        <v>1.2763</v>
      </c>
      <c r="Q56" s="35">
        <v>2.2517</v>
      </c>
      <c r="R56" s="43">
        <v>3.528</v>
      </c>
      <c r="S56" s="17"/>
      <c r="T56" s="17"/>
      <c r="U56" s="17"/>
      <c r="V56" s="17"/>
      <c r="W56" s="36">
        <v>0.5625</v>
      </c>
      <c r="X56" s="36">
        <v>1.25</v>
      </c>
      <c r="Y56" s="38">
        <v>1.8125</v>
      </c>
    </row>
    <row r="57" spans="1:25" ht="13.5" thickBot="1" x14ac:dyDescent="0.25">
      <c r="A57" s="58" t="s">
        <v>57</v>
      </c>
      <c r="B57" s="148">
        <v>11098</v>
      </c>
      <c r="C57" s="118" t="s">
        <v>221</v>
      </c>
      <c r="D57" s="112" t="s">
        <v>185</v>
      </c>
      <c r="E57" s="14"/>
      <c r="F57" s="14"/>
      <c r="G57" s="14"/>
      <c r="H57" s="14"/>
      <c r="I57" s="34">
        <v>9</v>
      </c>
      <c r="J57" s="34">
        <v>6</v>
      </c>
      <c r="K57" s="34">
        <v>15</v>
      </c>
      <c r="L57" s="123"/>
      <c r="M57" s="14"/>
      <c r="N57" s="14"/>
      <c r="O57" s="14"/>
      <c r="P57" s="35">
        <v>6.1756999996999991</v>
      </c>
      <c r="Q57" s="35">
        <v>13.855766666199999</v>
      </c>
      <c r="R57" s="43">
        <v>20.031466665899998</v>
      </c>
      <c r="S57" s="17"/>
      <c r="T57" s="17"/>
      <c r="U57" s="17"/>
      <c r="V57" s="17"/>
      <c r="W57" s="36">
        <v>3.5254629628000007</v>
      </c>
      <c r="X57" s="36">
        <v>8.4375</v>
      </c>
      <c r="Y57" s="38">
        <v>11.962962962800002</v>
      </c>
    </row>
    <row r="58" spans="1:25" s="10" customFormat="1" ht="12.75" customHeight="1" thickBot="1" x14ac:dyDescent="0.25">
      <c r="A58" s="79"/>
      <c r="B58" s="149"/>
      <c r="C58" s="88" t="s">
        <v>197</v>
      </c>
      <c r="D58" s="114"/>
      <c r="E58" s="28">
        <f>SUM(E44:E57)</f>
        <v>2</v>
      </c>
      <c r="F58" s="83">
        <f t="shared" ref="F58:K58" si="3">SUM(F44:F57)</f>
        <v>0</v>
      </c>
      <c r="G58" s="83">
        <f t="shared" si="3"/>
        <v>79</v>
      </c>
      <c r="H58" s="83">
        <f t="shared" si="3"/>
        <v>0</v>
      </c>
      <c r="I58" s="83">
        <f t="shared" si="3"/>
        <v>339</v>
      </c>
      <c r="J58" s="83">
        <f t="shared" si="3"/>
        <v>126</v>
      </c>
      <c r="K58" s="83">
        <f t="shared" si="3"/>
        <v>546</v>
      </c>
      <c r="L58" s="47">
        <v>7.8461999999999996</v>
      </c>
      <c r="M58" s="82"/>
      <c r="N58" s="29">
        <v>44.426499999399994</v>
      </c>
      <c r="O58" s="82"/>
      <c r="P58" s="29">
        <v>227.78308570929988</v>
      </c>
      <c r="Q58" s="29">
        <v>265.44101666209991</v>
      </c>
      <c r="R58" s="45">
        <v>545.49680237080008</v>
      </c>
      <c r="S58" s="31">
        <v>4.6875</v>
      </c>
      <c r="T58" s="85"/>
      <c r="U58" s="31">
        <v>27.996874999300001</v>
      </c>
      <c r="V58" s="85"/>
      <c r="W58" s="31">
        <v>123.31747749919988</v>
      </c>
      <c r="X58" s="31">
        <v>148.66872710609996</v>
      </c>
      <c r="Y58" s="32">
        <v>304.67057960460005</v>
      </c>
    </row>
    <row r="59" spans="1:25" s="10" customFormat="1" ht="12.75" customHeight="1" thickBot="1" x14ac:dyDescent="0.25">
      <c r="A59" s="60"/>
      <c r="B59" s="150"/>
      <c r="C59" s="8"/>
      <c r="D59" s="118"/>
      <c r="E59" s="52"/>
      <c r="F59" s="19"/>
      <c r="G59" s="52"/>
      <c r="H59" s="19"/>
      <c r="I59" s="52"/>
      <c r="J59" s="52"/>
      <c r="K59" s="52"/>
      <c r="L59" s="48"/>
      <c r="M59" s="19"/>
      <c r="N59" s="50"/>
      <c r="O59" s="19"/>
      <c r="P59" s="50"/>
      <c r="Q59" s="50"/>
      <c r="R59" s="51"/>
      <c r="S59" s="40"/>
      <c r="T59" s="22"/>
      <c r="U59" s="40"/>
      <c r="V59" s="22"/>
      <c r="W59" s="40"/>
      <c r="X59" s="40"/>
      <c r="Y59" s="41"/>
    </row>
    <row r="60" spans="1:25" s="19" customFormat="1" ht="12.75" customHeight="1" x14ac:dyDescent="0.2">
      <c r="A60" s="101"/>
      <c r="B60" s="151"/>
      <c r="C60" s="102" t="s">
        <v>205</v>
      </c>
      <c r="D60" s="119"/>
      <c r="E60" s="103">
        <f>E12+E33+E43+E58</f>
        <v>5</v>
      </c>
      <c r="F60" s="103">
        <f t="shared" ref="F60:Y60" si="4">F12+F33+F43+F58</f>
        <v>5</v>
      </c>
      <c r="G60" s="103">
        <f t="shared" si="4"/>
        <v>119</v>
      </c>
      <c r="H60" s="103">
        <f t="shared" si="4"/>
        <v>58</v>
      </c>
      <c r="I60" s="103">
        <f t="shared" si="4"/>
        <v>1117</v>
      </c>
      <c r="J60" s="103">
        <f t="shared" si="4"/>
        <v>407</v>
      </c>
      <c r="K60" s="103">
        <f t="shared" si="4"/>
        <v>1711</v>
      </c>
      <c r="L60" s="155">
        <f t="shared" si="4"/>
        <v>14.733499999999999</v>
      </c>
      <c r="M60" s="104">
        <f t="shared" si="4"/>
        <v>37.907200000000003</v>
      </c>
      <c r="N60" s="104">
        <f t="shared" si="4"/>
        <v>62.837099999399996</v>
      </c>
      <c r="O60" s="104">
        <f t="shared" si="4"/>
        <v>43.193299999999979</v>
      </c>
      <c r="P60" s="104">
        <f t="shared" si="4"/>
        <v>715.94339998839973</v>
      </c>
      <c r="Q60" s="104">
        <f t="shared" si="4"/>
        <v>761.14869998999995</v>
      </c>
      <c r="R60" s="105">
        <f t="shared" si="4"/>
        <v>1635.7631999777991</v>
      </c>
      <c r="S60" s="158">
        <f t="shared" si="4"/>
        <v>6.2673611110999996</v>
      </c>
      <c r="T60" s="158">
        <f t="shared" si="4"/>
        <v>26.666666666600001</v>
      </c>
      <c r="U60" s="158">
        <f t="shared" si="4"/>
        <v>37.4719882642</v>
      </c>
      <c r="V60" s="158">
        <f t="shared" si="4"/>
        <v>23.824404762199997</v>
      </c>
      <c r="W60" s="158">
        <f t="shared" si="4"/>
        <v>372.83382288979988</v>
      </c>
      <c r="X60" s="158">
        <f t="shared" si="4"/>
        <v>384.31249795359997</v>
      </c>
      <c r="Y60" s="159">
        <f t="shared" si="4"/>
        <v>851.37674164749978</v>
      </c>
    </row>
    <row r="61" spans="1:25" s="49" customFormat="1" ht="12.75" customHeight="1" thickBot="1" x14ac:dyDescent="0.25">
      <c r="A61" s="106"/>
      <c r="B61" s="152"/>
      <c r="C61" s="107" t="s">
        <v>206</v>
      </c>
      <c r="D61" s="154"/>
      <c r="E61" s="97">
        <v>5</v>
      </c>
      <c r="F61" s="108">
        <v>5</v>
      </c>
      <c r="G61" s="97">
        <v>116</v>
      </c>
      <c r="H61" s="108">
        <v>54</v>
      </c>
      <c r="I61" s="97">
        <v>1061</v>
      </c>
      <c r="J61" s="97">
        <v>381</v>
      </c>
      <c r="K61" s="97">
        <v>1622</v>
      </c>
      <c r="L61" s="156"/>
      <c r="M61" s="108"/>
      <c r="N61" s="98"/>
      <c r="O61" s="108"/>
      <c r="P61" s="98"/>
      <c r="Q61" s="98"/>
      <c r="R61" s="157"/>
      <c r="S61" s="99"/>
      <c r="T61" s="109"/>
      <c r="U61" s="99"/>
      <c r="V61" s="109"/>
      <c r="W61" s="99"/>
      <c r="X61" s="99"/>
      <c r="Y61" s="100"/>
    </row>
    <row r="62" spans="1:25" s="19" customFormat="1" ht="12.75" customHeight="1" x14ac:dyDescent="0.2">
      <c r="A62" s="60"/>
      <c r="B62" s="150"/>
      <c r="C62" s="8"/>
      <c r="D62" s="118"/>
      <c r="E62" s="52"/>
      <c r="G62" s="52"/>
      <c r="I62" s="52"/>
      <c r="J62" s="52"/>
      <c r="K62" s="52"/>
      <c r="L62" s="48"/>
      <c r="N62" s="50"/>
      <c r="P62" s="50"/>
      <c r="Q62" s="50"/>
      <c r="R62" s="51"/>
      <c r="S62" s="40"/>
      <c r="T62" s="22"/>
      <c r="U62" s="40"/>
      <c r="V62" s="22"/>
      <c r="W62" s="40"/>
      <c r="X62" s="40"/>
      <c r="Y62" s="41"/>
    </row>
    <row r="63" spans="1:25" s="19" customFormat="1" ht="12.75" customHeight="1" x14ac:dyDescent="0.2">
      <c r="A63" s="60"/>
      <c r="B63" s="150"/>
      <c r="C63" s="8"/>
      <c r="D63" s="118"/>
      <c r="E63" s="52"/>
      <c r="G63" s="52"/>
      <c r="I63" s="52"/>
      <c r="J63" s="52"/>
      <c r="K63" s="52"/>
      <c r="L63" s="48"/>
      <c r="N63" s="50"/>
      <c r="P63" s="50"/>
      <c r="Q63" s="50"/>
      <c r="R63" s="51"/>
      <c r="S63" s="40"/>
      <c r="T63" s="22"/>
      <c r="U63" s="40"/>
      <c r="V63" s="22"/>
      <c r="W63" s="40"/>
      <c r="X63" s="40"/>
      <c r="Y63" s="41"/>
    </row>
    <row r="64" spans="1:25" s="14" customFormat="1" x14ac:dyDescent="0.2">
      <c r="A64" s="58" t="s">
        <v>101</v>
      </c>
      <c r="B64" s="148">
        <v>10817</v>
      </c>
      <c r="C64" s="33" t="s">
        <v>100</v>
      </c>
      <c r="D64" s="112" t="s">
        <v>178</v>
      </c>
      <c r="G64" s="34">
        <v>1</v>
      </c>
      <c r="I64" s="34">
        <v>19</v>
      </c>
      <c r="J64" s="34">
        <v>10</v>
      </c>
      <c r="K64" s="34">
        <v>30</v>
      </c>
      <c r="L64" s="123"/>
      <c r="N64" s="35">
        <v>0.76910000000000012</v>
      </c>
      <c r="P64" s="35">
        <v>12.3244999998</v>
      </c>
      <c r="Q64" s="35">
        <v>19.751799999100001</v>
      </c>
      <c r="R64" s="43">
        <v>32.845399998900007</v>
      </c>
      <c r="S64" s="17"/>
      <c r="T64" s="17"/>
      <c r="U64" s="36">
        <v>0.625</v>
      </c>
      <c r="V64" s="17"/>
      <c r="W64" s="36">
        <v>6.4008838387000013</v>
      </c>
      <c r="X64" s="36">
        <v>10.713541666699999</v>
      </c>
      <c r="Y64" s="38">
        <v>17.7394255054</v>
      </c>
    </row>
    <row r="65" spans="1:25" s="14" customFormat="1" x14ac:dyDescent="0.2">
      <c r="A65" s="58" t="s">
        <v>103</v>
      </c>
      <c r="B65" s="148">
        <v>10770</v>
      </c>
      <c r="C65" s="33" t="s">
        <v>102</v>
      </c>
      <c r="D65" s="112" t="s">
        <v>179</v>
      </c>
      <c r="G65" s="34">
        <v>1</v>
      </c>
      <c r="I65" s="34">
        <v>127</v>
      </c>
      <c r="J65" s="34">
        <v>32</v>
      </c>
      <c r="K65" s="34">
        <v>160</v>
      </c>
      <c r="L65" s="123"/>
      <c r="N65" s="35">
        <v>0.70489999980000007</v>
      </c>
      <c r="P65" s="35">
        <v>83.5760999986</v>
      </c>
      <c r="Q65" s="35">
        <v>58.306299999500013</v>
      </c>
      <c r="R65" s="43">
        <v>142.58729999790006</v>
      </c>
      <c r="S65" s="17"/>
      <c r="T65" s="17"/>
      <c r="U65" s="36">
        <v>0.52499999999999991</v>
      </c>
      <c r="V65" s="17"/>
      <c r="W65" s="36">
        <v>44.888709290499989</v>
      </c>
      <c r="X65" s="36">
        <v>30.139329420699994</v>
      </c>
      <c r="Y65" s="38">
        <v>75.553038711200003</v>
      </c>
    </row>
    <row r="66" spans="1:25" s="14" customFormat="1" x14ac:dyDescent="0.2">
      <c r="A66" s="58" t="s">
        <v>105</v>
      </c>
      <c r="B66" s="148">
        <v>10772</v>
      </c>
      <c r="C66" s="33" t="s">
        <v>104</v>
      </c>
      <c r="D66" s="112" t="s">
        <v>180</v>
      </c>
      <c r="I66" s="34">
        <v>23</v>
      </c>
      <c r="J66" s="34">
        <v>7</v>
      </c>
      <c r="K66" s="34">
        <v>30</v>
      </c>
      <c r="L66" s="123"/>
      <c r="P66" s="35">
        <v>15.496899998900002</v>
      </c>
      <c r="Q66" s="35">
        <v>10.660199999599998</v>
      </c>
      <c r="R66" s="43">
        <v>26.157099998499991</v>
      </c>
      <c r="S66" s="17"/>
      <c r="T66" s="17"/>
      <c r="U66" s="17"/>
      <c r="V66" s="17"/>
      <c r="W66" s="36">
        <v>8.899388805300001</v>
      </c>
      <c r="X66" s="36">
        <v>5.6491683993000006</v>
      </c>
      <c r="Y66" s="38">
        <v>14.548557204600003</v>
      </c>
    </row>
    <row r="67" spans="1:25" s="14" customFormat="1" x14ac:dyDescent="0.2">
      <c r="A67" s="58" t="s">
        <v>107</v>
      </c>
      <c r="B67" s="148">
        <v>10710</v>
      </c>
      <c r="C67" s="33" t="s">
        <v>106</v>
      </c>
      <c r="D67" s="112" t="s">
        <v>181</v>
      </c>
      <c r="G67" s="34">
        <v>2</v>
      </c>
      <c r="I67" s="34">
        <v>27</v>
      </c>
      <c r="J67" s="34">
        <v>10</v>
      </c>
      <c r="K67" s="34">
        <v>39</v>
      </c>
      <c r="L67" s="123"/>
      <c r="N67" s="35">
        <v>0.91</v>
      </c>
      <c r="P67" s="35">
        <v>19.084999999699999</v>
      </c>
      <c r="Q67" s="35">
        <v>13.0333999996</v>
      </c>
      <c r="R67" s="43">
        <v>33.028399999299999</v>
      </c>
      <c r="S67" s="17"/>
      <c r="T67" s="17"/>
      <c r="U67" s="36">
        <v>0.58333333340000004</v>
      </c>
      <c r="V67" s="17"/>
      <c r="W67" s="36">
        <v>12.013728713899999</v>
      </c>
      <c r="X67" s="36">
        <v>5.2768617193000003</v>
      </c>
      <c r="Y67" s="38">
        <v>17.873923766600001</v>
      </c>
    </row>
    <row r="68" spans="1:25" s="14" customFormat="1" x14ac:dyDescent="0.2">
      <c r="A68" s="58" t="s">
        <v>109</v>
      </c>
      <c r="B68" s="148"/>
      <c r="C68" s="33" t="s">
        <v>108</v>
      </c>
      <c r="D68" s="112" t="s">
        <v>182</v>
      </c>
      <c r="I68" s="34">
        <v>3</v>
      </c>
      <c r="J68" s="34">
        <v>2</v>
      </c>
      <c r="K68" s="34">
        <v>5</v>
      </c>
      <c r="L68" s="123"/>
      <c r="P68" s="35">
        <v>1.4647999999999999</v>
      </c>
      <c r="Q68" s="35">
        <v>3.7814000000000001</v>
      </c>
      <c r="R68" s="43">
        <v>5.2462</v>
      </c>
      <c r="S68" s="17"/>
      <c r="T68" s="17"/>
      <c r="U68" s="17"/>
      <c r="V68" s="17"/>
      <c r="W68" s="36">
        <v>0.61607142859999997</v>
      </c>
      <c r="X68" s="36">
        <v>1.7613636364</v>
      </c>
      <c r="Y68" s="38">
        <v>2.3774350650000002</v>
      </c>
    </row>
    <row r="69" spans="1:25" s="14" customFormat="1" ht="13.5" thickBot="1" x14ac:dyDescent="0.25">
      <c r="A69" s="58" t="s">
        <v>111</v>
      </c>
      <c r="B69" s="148">
        <v>10741</v>
      </c>
      <c r="C69" s="33" t="s">
        <v>110</v>
      </c>
      <c r="D69" s="112" t="s">
        <v>183</v>
      </c>
      <c r="I69" s="34">
        <v>10</v>
      </c>
      <c r="J69" s="34">
        <v>3</v>
      </c>
      <c r="K69" s="34">
        <v>13</v>
      </c>
      <c r="L69" s="123"/>
      <c r="P69" s="35">
        <v>7.9549999997</v>
      </c>
      <c r="Q69" s="35">
        <v>5.2625999999999999</v>
      </c>
      <c r="R69" s="43">
        <v>13.217599999700001</v>
      </c>
      <c r="S69" s="17"/>
      <c r="T69" s="17"/>
      <c r="U69" s="17"/>
      <c r="V69" s="17"/>
      <c r="W69" s="36">
        <v>5.6145833334999997</v>
      </c>
      <c r="X69" s="36">
        <v>2.625</v>
      </c>
      <c r="Y69" s="38">
        <v>8.2395833335000006</v>
      </c>
    </row>
    <row r="70" spans="1:25" s="49" customFormat="1" ht="13.5" thickBot="1" x14ac:dyDescent="0.25">
      <c r="A70" s="56"/>
      <c r="B70" s="149"/>
      <c r="C70" s="90" t="s">
        <v>198</v>
      </c>
      <c r="D70" s="114"/>
      <c r="E70" s="110">
        <f>E64+E65+E66+E67+E68+E69</f>
        <v>0</v>
      </c>
      <c r="F70" s="110">
        <f t="shared" ref="F70:K70" si="5">F64+F65+F66+F67+F68+F69</f>
        <v>0</v>
      </c>
      <c r="G70" s="110">
        <f t="shared" si="5"/>
        <v>4</v>
      </c>
      <c r="H70" s="110">
        <f t="shared" si="5"/>
        <v>0</v>
      </c>
      <c r="I70" s="110">
        <f t="shared" si="5"/>
        <v>209</v>
      </c>
      <c r="J70" s="110">
        <f t="shared" si="5"/>
        <v>64</v>
      </c>
      <c r="K70" s="110">
        <f t="shared" si="5"/>
        <v>277</v>
      </c>
      <c r="L70" s="44"/>
      <c r="M70" s="27"/>
      <c r="N70" s="84">
        <v>2.3839999998000003</v>
      </c>
      <c r="O70" s="27"/>
      <c r="P70" s="84">
        <v>139.90229999670001</v>
      </c>
      <c r="Q70" s="84">
        <v>110.7956999978</v>
      </c>
      <c r="R70" s="45">
        <v>253.08199999429988</v>
      </c>
      <c r="S70" s="30"/>
      <c r="T70" s="30"/>
      <c r="U70" s="86">
        <v>1.7333333334000001</v>
      </c>
      <c r="V70" s="30"/>
      <c r="W70" s="86">
        <v>78.433365410499988</v>
      </c>
      <c r="X70" s="86">
        <v>56.165264842399992</v>
      </c>
      <c r="Y70" s="87">
        <v>136.33196358630002</v>
      </c>
    </row>
    <row r="71" spans="1:25" s="19" customFormat="1" ht="13.5" thickBot="1" x14ac:dyDescent="0.25">
      <c r="A71" s="60"/>
      <c r="B71" s="150"/>
      <c r="C71" s="7"/>
      <c r="D71" s="118"/>
      <c r="G71" s="52"/>
      <c r="I71" s="52"/>
      <c r="J71" s="52"/>
      <c r="K71" s="52"/>
      <c r="L71" s="130"/>
      <c r="N71" s="50"/>
      <c r="P71" s="50"/>
      <c r="Q71" s="50"/>
      <c r="R71" s="51"/>
      <c r="S71" s="22"/>
      <c r="T71" s="22"/>
      <c r="U71" s="40"/>
      <c r="V71" s="22"/>
      <c r="W71" s="40"/>
      <c r="X71" s="40"/>
      <c r="Y71" s="41"/>
    </row>
    <row r="72" spans="1:25" s="49" customFormat="1" ht="13.5" thickBot="1" x14ac:dyDescent="0.25">
      <c r="A72" s="56"/>
      <c r="B72" s="149"/>
      <c r="C72" s="89" t="s">
        <v>207</v>
      </c>
      <c r="D72" s="114"/>
      <c r="E72" s="110">
        <f>E60+E70</f>
        <v>5</v>
      </c>
      <c r="F72" s="110">
        <f t="shared" ref="F72:Y72" si="6">F60+F70</f>
        <v>5</v>
      </c>
      <c r="G72" s="110">
        <f t="shared" si="6"/>
        <v>123</v>
      </c>
      <c r="H72" s="110">
        <f t="shared" si="6"/>
        <v>58</v>
      </c>
      <c r="I72" s="110">
        <f t="shared" si="6"/>
        <v>1326</v>
      </c>
      <c r="J72" s="110">
        <f t="shared" si="6"/>
        <v>471</v>
      </c>
      <c r="K72" s="110">
        <f t="shared" si="6"/>
        <v>1988</v>
      </c>
      <c r="L72" s="143">
        <f t="shared" si="6"/>
        <v>14.733499999999999</v>
      </c>
      <c r="M72" s="92">
        <f t="shared" si="6"/>
        <v>37.907200000000003</v>
      </c>
      <c r="N72" s="92">
        <f t="shared" si="6"/>
        <v>65.221099999199993</v>
      </c>
      <c r="O72" s="92">
        <f t="shared" si="6"/>
        <v>43.193299999999979</v>
      </c>
      <c r="P72" s="92">
        <f t="shared" si="6"/>
        <v>855.84569998509971</v>
      </c>
      <c r="Q72" s="92">
        <f t="shared" si="6"/>
        <v>871.9443999877999</v>
      </c>
      <c r="R72" s="93">
        <f t="shared" si="6"/>
        <v>1888.845199972099</v>
      </c>
      <c r="S72" s="160">
        <f t="shared" si="6"/>
        <v>6.2673611110999996</v>
      </c>
      <c r="T72" s="160">
        <f t="shared" si="6"/>
        <v>26.666666666600001</v>
      </c>
      <c r="U72" s="160">
        <f t="shared" si="6"/>
        <v>39.205321597599998</v>
      </c>
      <c r="V72" s="160">
        <f t="shared" si="6"/>
        <v>23.824404762199997</v>
      </c>
      <c r="W72" s="160">
        <f t="shared" si="6"/>
        <v>451.26718830029984</v>
      </c>
      <c r="X72" s="160">
        <f t="shared" si="6"/>
        <v>440.47776279599998</v>
      </c>
      <c r="Y72" s="161">
        <f t="shared" si="6"/>
        <v>987.70870523379983</v>
      </c>
    </row>
    <row r="73" spans="1:25" s="49" customFormat="1" ht="13.5" thickBot="1" x14ac:dyDescent="0.25">
      <c r="A73" s="56"/>
      <c r="B73" s="149"/>
      <c r="C73" s="89" t="s">
        <v>208</v>
      </c>
      <c r="D73" s="114"/>
      <c r="E73" s="27">
        <v>5</v>
      </c>
      <c r="F73" s="27">
        <v>5</v>
      </c>
      <c r="G73" s="28">
        <v>119</v>
      </c>
      <c r="H73" s="27">
        <v>54</v>
      </c>
      <c r="I73" s="28">
        <v>1246</v>
      </c>
      <c r="J73" s="28">
        <v>437</v>
      </c>
      <c r="K73" s="28">
        <v>1866</v>
      </c>
      <c r="L73" s="44"/>
      <c r="M73" s="27"/>
      <c r="N73" s="29"/>
      <c r="O73" s="27"/>
      <c r="P73" s="29"/>
      <c r="Q73" s="29"/>
      <c r="R73" s="45"/>
      <c r="S73" s="30"/>
      <c r="T73" s="30"/>
      <c r="U73" s="31"/>
      <c r="V73" s="30"/>
      <c r="W73" s="31"/>
      <c r="X73" s="31"/>
      <c r="Y73" s="32"/>
    </row>
    <row r="74" spans="1:25" s="19" customFormat="1" x14ac:dyDescent="0.2">
      <c r="A74" s="60"/>
      <c r="B74" s="150"/>
      <c r="C74" s="7"/>
      <c r="D74" s="118"/>
      <c r="G74" s="52"/>
      <c r="I74" s="52"/>
      <c r="J74" s="52"/>
      <c r="K74" s="52"/>
      <c r="L74" s="130"/>
      <c r="N74" s="50"/>
      <c r="P74" s="50"/>
      <c r="Q74" s="50"/>
      <c r="R74" s="51"/>
      <c r="S74" s="22"/>
      <c r="T74" s="22"/>
      <c r="U74" s="40"/>
      <c r="V74" s="22"/>
      <c r="W74" s="40"/>
      <c r="X74" s="40"/>
      <c r="Y74" s="41"/>
    </row>
    <row r="75" spans="1:25" s="10" customFormat="1" x14ac:dyDescent="0.2">
      <c r="A75" s="60"/>
      <c r="B75" s="150"/>
      <c r="C75" s="7"/>
      <c r="D75" s="118"/>
      <c r="E75" s="19"/>
      <c r="F75" s="19"/>
      <c r="G75" s="52"/>
      <c r="H75" s="19"/>
      <c r="I75" s="52"/>
      <c r="J75" s="52"/>
      <c r="K75" s="52"/>
      <c r="L75" s="130"/>
      <c r="M75" s="19"/>
      <c r="N75" s="50"/>
      <c r="O75" s="19"/>
      <c r="P75" s="50"/>
      <c r="Q75" s="50"/>
      <c r="R75" s="51"/>
      <c r="S75" s="22"/>
      <c r="T75" s="22"/>
      <c r="U75" s="40"/>
      <c r="V75" s="22"/>
      <c r="W75" s="40"/>
      <c r="X75" s="40"/>
      <c r="Y75" s="41"/>
    </row>
    <row r="76" spans="1:25" ht="13.5" thickBot="1" x14ac:dyDescent="0.25">
      <c r="A76" s="58" t="s">
        <v>113</v>
      </c>
      <c r="B76" s="148"/>
      <c r="C76" s="33" t="s">
        <v>112</v>
      </c>
      <c r="D76" s="112" t="s">
        <v>184</v>
      </c>
      <c r="E76" s="14"/>
      <c r="F76" s="14"/>
      <c r="G76" s="14"/>
      <c r="H76" s="14"/>
      <c r="I76" s="34">
        <v>3</v>
      </c>
      <c r="J76" s="14"/>
      <c r="K76" s="34">
        <v>3</v>
      </c>
      <c r="L76" s="123"/>
      <c r="M76" s="14"/>
      <c r="N76" s="14"/>
      <c r="O76" s="14"/>
      <c r="P76" s="35">
        <v>1.7113999999999998</v>
      </c>
      <c r="Q76" s="14"/>
      <c r="R76" s="43">
        <v>1.7113999999999998</v>
      </c>
      <c r="S76" s="17"/>
      <c r="T76" s="17"/>
      <c r="U76" s="17"/>
      <c r="V76" s="17"/>
      <c r="W76" s="36">
        <v>0.66666666670000008</v>
      </c>
      <c r="X76" s="17"/>
      <c r="Y76" s="38">
        <v>0.66666666670000008</v>
      </c>
    </row>
    <row r="77" spans="1:25" s="10" customFormat="1" ht="13.5" thickBot="1" x14ac:dyDescent="0.25">
      <c r="A77" s="79"/>
      <c r="B77" s="149"/>
      <c r="C77" s="90" t="s">
        <v>199</v>
      </c>
      <c r="D77" s="114"/>
      <c r="E77" s="82"/>
      <c r="F77" s="82"/>
      <c r="G77" s="82"/>
      <c r="H77" s="82"/>
      <c r="I77" s="28">
        <v>3</v>
      </c>
      <c r="J77" s="82"/>
      <c r="K77" s="28">
        <v>3</v>
      </c>
      <c r="L77" s="125"/>
      <c r="M77" s="82"/>
      <c r="N77" s="82"/>
      <c r="O77" s="82"/>
      <c r="P77" s="29">
        <v>1.7113999999999998</v>
      </c>
      <c r="Q77" s="82"/>
      <c r="R77" s="45">
        <v>1.7113999999999998</v>
      </c>
      <c r="S77" s="85"/>
      <c r="T77" s="85"/>
      <c r="U77" s="85"/>
      <c r="V77" s="85"/>
      <c r="W77" s="31">
        <v>0.66666666670000008</v>
      </c>
      <c r="X77" s="85"/>
      <c r="Y77" s="32">
        <v>0.66666666670000008</v>
      </c>
    </row>
    <row r="78" spans="1:25" s="10" customFormat="1" x14ac:dyDescent="0.2">
      <c r="A78" s="60"/>
      <c r="B78" s="150"/>
      <c r="C78" s="7"/>
      <c r="D78" s="119"/>
      <c r="E78" s="19"/>
      <c r="F78" s="19"/>
      <c r="G78" s="19"/>
      <c r="H78" s="19"/>
      <c r="I78" s="52"/>
      <c r="J78" s="19"/>
      <c r="K78" s="52"/>
      <c r="L78" s="130"/>
      <c r="M78" s="19"/>
      <c r="N78" s="19"/>
      <c r="O78" s="19"/>
      <c r="P78" s="50"/>
      <c r="Q78" s="19"/>
      <c r="R78" s="51"/>
      <c r="S78" s="22"/>
      <c r="T78" s="22"/>
      <c r="U78" s="22"/>
      <c r="V78" s="22"/>
      <c r="W78" s="40"/>
      <c r="X78" s="22"/>
      <c r="Y78" s="41"/>
    </row>
    <row r="79" spans="1:25" s="10" customFormat="1" x14ac:dyDescent="0.2">
      <c r="A79" s="60"/>
      <c r="B79" s="150"/>
      <c r="C79" s="7"/>
      <c r="D79" s="118"/>
      <c r="E79" s="19"/>
      <c r="F79" s="19"/>
      <c r="G79" s="19"/>
      <c r="H79" s="19"/>
      <c r="I79" s="52"/>
      <c r="J79" s="19"/>
      <c r="K79" s="52"/>
      <c r="L79" s="130"/>
      <c r="M79" s="19"/>
      <c r="N79" s="19"/>
      <c r="O79" s="19"/>
      <c r="P79" s="50"/>
      <c r="Q79" s="19"/>
      <c r="R79" s="51"/>
      <c r="S79" s="22"/>
      <c r="T79" s="22"/>
      <c r="U79" s="22"/>
      <c r="V79" s="22"/>
      <c r="W79" s="40"/>
      <c r="X79" s="22"/>
      <c r="Y79" s="41"/>
    </row>
    <row r="80" spans="1:25" x14ac:dyDescent="0.2">
      <c r="A80" s="58" t="s">
        <v>115</v>
      </c>
      <c r="B80" s="153"/>
      <c r="C80" s="33" t="s">
        <v>114</v>
      </c>
      <c r="D80" s="112" t="s">
        <v>186</v>
      </c>
      <c r="E80" s="14"/>
      <c r="F80" s="14"/>
      <c r="G80" s="14"/>
      <c r="H80" s="14"/>
      <c r="I80" s="34">
        <v>194</v>
      </c>
      <c r="J80" s="34">
        <v>92</v>
      </c>
      <c r="K80" s="34">
        <v>286</v>
      </c>
      <c r="L80" s="123"/>
      <c r="M80" s="14"/>
      <c r="N80" s="14"/>
      <c r="O80" s="14"/>
      <c r="P80" s="35">
        <v>106.87659999959999</v>
      </c>
      <c r="Q80" s="35">
        <v>146.80850000149999</v>
      </c>
      <c r="R80" s="43">
        <v>253.68510000110001</v>
      </c>
      <c r="S80" s="17"/>
      <c r="T80" s="17"/>
      <c r="U80" s="17"/>
      <c r="V80" s="17"/>
      <c r="W80" s="36">
        <v>50.064028574300004</v>
      </c>
      <c r="X80" s="36">
        <v>72.362104668000001</v>
      </c>
      <c r="Y80" s="38">
        <v>122.42613324229998</v>
      </c>
    </row>
    <row r="81" spans="1:25" x14ac:dyDescent="0.2">
      <c r="A81" s="58" t="s">
        <v>117</v>
      </c>
      <c r="B81" s="112"/>
      <c r="C81" s="33" t="s">
        <v>116</v>
      </c>
      <c r="D81" s="112" t="s">
        <v>187</v>
      </c>
      <c r="E81" s="14"/>
      <c r="F81" s="14"/>
      <c r="G81" s="14"/>
      <c r="H81" s="14"/>
      <c r="I81" s="34">
        <v>1</v>
      </c>
      <c r="J81" s="14"/>
      <c r="K81" s="34">
        <v>1</v>
      </c>
      <c r="L81" s="123"/>
      <c r="M81" s="14"/>
      <c r="N81" s="14"/>
      <c r="O81" s="14"/>
      <c r="P81" s="35">
        <v>0.91920000000000002</v>
      </c>
      <c r="Q81" s="14"/>
      <c r="R81" s="43">
        <v>0.91920000000000002</v>
      </c>
      <c r="S81" s="17"/>
      <c r="T81" s="17"/>
      <c r="U81" s="17"/>
      <c r="V81" s="17"/>
      <c r="W81" s="36">
        <v>0.625</v>
      </c>
      <c r="X81" s="17"/>
      <c r="Y81" s="38">
        <v>0.625</v>
      </c>
    </row>
    <row r="82" spans="1:25" x14ac:dyDescent="0.2">
      <c r="A82" s="58" t="s">
        <v>119</v>
      </c>
      <c r="B82" s="153"/>
      <c r="C82" s="33" t="s">
        <v>118</v>
      </c>
      <c r="D82" s="112" t="s">
        <v>188</v>
      </c>
      <c r="E82" s="14"/>
      <c r="F82" s="14"/>
      <c r="G82" s="14"/>
      <c r="H82" s="14"/>
      <c r="I82" s="34">
        <v>29</v>
      </c>
      <c r="J82" s="34">
        <v>16</v>
      </c>
      <c r="K82" s="34">
        <v>45</v>
      </c>
      <c r="L82" s="123"/>
      <c r="M82" s="14"/>
      <c r="N82" s="14"/>
      <c r="O82" s="14"/>
      <c r="P82" s="35">
        <v>15.353199999900003</v>
      </c>
      <c r="Q82" s="35">
        <v>26.692499999399995</v>
      </c>
      <c r="R82" s="43">
        <v>42.045699999299998</v>
      </c>
      <c r="S82" s="17"/>
      <c r="T82" s="17"/>
      <c r="U82" s="17"/>
      <c r="V82" s="17"/>
      <c r="W82" s="36">
        <v>6.8003690033999984</v>
      </c>
      <c r="X82" s="36">
        <v>12.024843212300002</v>
      </c>
      <c r="Y82" s="38">
        <v>18.825212215700006</v>
      </c>
    </row>
    <row r="83" spans="1:25" x14ac:dyDescent="0.2">
      <c r="A83" s="58" t="s">
        <v>123</v>
      </c>
      <c r="B83" s="112"/>
      <c r="C83" s="33" t="s">
        <v>122</v>
      </c>
      <c r="D83" s="112" t="s">
        <v>190</v>
      </c>
      <c r="E83" s="14"/>
      <c r="F83" s="14"/>
      <c r="G83" s="14"/>
      <c r="H83" s="14"/>
      <c r="I83" s="34">
        <v>1</v>
      </c>
      <c r="J83" s="14"/>
      <c r="K83" s="34">
        <v>1</v>
      </c>
      <c r="L83" s="123"/>
      <c r="M83" s="14"/>
      <c r="N83" s="14"/>
      <c r="O83" s="14"/>
      <c r="P83" s="35">
        <v>0.53069999999999995</v>
      </c>
      <c r="Q83" s="14"/>
      <c r="R83" s="43">
        <v>0.53069999999999995</v>
      </c>
      <c r="S83" s="17"/>
      <c r="T83" s="17"/>
      <c r="U83" s="17"/>
      <c r="V83" s="17"/>
      <c r="W83" s="36">
        <v>0.15625</v>
      </c>
      <c r="X83" s="17"/>
      <c r="Y83" s="38">
        <v>0.15625</v>
      </c>
    </row>
    <row r="84" spans="1:25" x14ac:dyDescent="0.2">
      <c r="A84" s="58" t="s">
        <v>125</v>
      </c>
      <c r="B84" s="112"/>
      <c r="C84" s="33" t="s">
        <v>124</v>
      </c>
      <c r="D84" s="112" t="s">
        <v>191</v>
      </c>
      <c r="E84" s="14"/>
      <c r="F84" s="14"/>
      <c r="G84" s="14"/>
      <c r="H84" s="14"/>
      <c r="I84" s="14"/>
      <c r="J84" s="34">
        <v>1</v>
      </c>
      <c r="K84" s="34">
        <v>1</v>
      </c>
      <c r="L84" s="123"/>
      <c r="M84" s="14"/>
      <c r="N84" s="14"/>
      <c r="O84" s="14"/>
      <c r="P84" s="14"/>
      <c r="Q84" s="35">
        <v>1.95</v>
      </c>
      <c r="R84" s="43">
        <v>1.95</v>
      </c>
      <c r="S84" s="17"/>
      <c r="T84" s="17"/>
      <c r="U84" s="17"/>
      <c r="V84" s="17"/>
      <c r="W84" s="17"/>
      <c r="X84" s="36">
        <v>0.625</v>
      </c>
      <c r="Y84" s="38">
        <v>0.625</v>
      </c>
    </row>
    <row r="85" spans="1:25" ht="13.5" thickBot="1" x14ac:dyDescent="0.25">
      <c r="A85" s="58" t="s">
        <v>127</v>
      </c>
      <c r="B85" s="112"/>
      <c r="C85" s="33" t="s">
        <v>126</v>
      </c>
      <c r="D85" s="113" t="s">
        <v>192</v>
      </c>
      <c r="E85" s="14"/>
      <c r="F85" s="14"/>
      <c r="G85" s="34">
        <v>1</v>
      </c>
      <c r="H85" s="14"/>
      <c r="I85" s="34">
        <v>4</v>
      </c>
      <c r="J85" s="14"/>
      <c r="K85" s="34">
        <v>5</v>
      </c>
      <c r="L85" s="123"/>
      <c r="M85" s="14"/>
      <c r="N85" s="35">
        <v>0.40699999999999997</v>
      </c>
      <c r="O85" s="14"/>
      <c r="P85" s="35">
        <v>2.7048000000000001</v>
      </c>
      <c r="Q85" s="14"/>
      <c r="R85" s="43">
        <v>3.1118000000000001</v>
      </c>
      <c r="S85" s="17"/>
      <c r="T85" s="17"/>
      <c r="U85" s="36">
        <v>0.14583333330000001</v>
      </c>
      <c r="V85" s="17"/>
      <c r="W85" s="36">
        <v>1.5151515150999999</v>
      </c>
      <c r="X85" s="17"/>
      <c r="Y85" s="38">
        <v>1.6609848484</v>
      </c>
    </row>
    <row r="86" spans="1:25" s="10" customFormat="1" ht="13.5" thickBot="1" x14ac:dyDescent="0.25">
      <c r="A86" s="79"/>
      <c r="B86" s="114"/>
      <c r="C86" s="90" t="s">
        <v>200</v>
      </c>
      <c r="D86" s="114"/>
      <c r="E86" s="27">
        <f>E80+E81+E82+E83+E84+E85</f>
        <v>0</v>
      </c>
      <c r="F86" s="27">
        <f t="shared" ref="F86:K86" si="7">F80+F81+F82+F83+F84+F85</f>
        <v>0</v>
      </c>
      <c r="G86" s="27">
        <f t="shared" si="7"/>
        <v>1</v>
      </c>
      <c r="H86" s="27">
        <f t="shared" si="7"/>
        <v>0</v>
      </c>
      <c r="I86" s="27">
        <f t="shared" si="7"/>
        <v>229</v>
      </c>
      <c r="J86" s="27">
        <f t="shared" si="7"/>
        <v>109</v>
      </c>
      <c r="K86" s="27">
        <f t="shared" si="7"/>
        <v>339</v>
      </c>
      <c r="L86" s="125"/>
      <c r="M86" s="82"/>
      <c r="N86" s="29">
        <v>0.40699999999999997</v>
      </c>
      <c r="O86" s="82"/>
      <c r="P86" s="29">
        <v>126.38449999949999</v>
      </c>
      <c r="Q86" s="29">
        <v>175.45100000089997</v>
      </c>
      <c r="R86" s="45">
        <v>302.2425000003999</v>
      </c>
      <c r="S86" s="85"/>
      <c r="T86" s="85"/>
      <c r="U86" s="31">
        <v>0.14583333330000001</v>
      </c>
      <c r="V86" s="85"/>
      <c r="W86" s="31">
        <v>59.160799092799984</v>
      </c>
      <c r="X86" s="31">
        <v>85.011947880299985</v>
      </c>
      <c r="Y86" s="32">
        <v>144.31858030640004</v>
      </c>
    </row>
    <row r="87" spans="1:25" s="10" customFormat="1" ht="13.5" thickBot="1" x14ac:dyDescent="0.25">
      <c r="A87" s="60"/>
      <c r="B87" s="118"/>
      <c r="C87" s="7"/>
      <c r="D87" s="118"/>
      <c r="E87" s="19"/>
      <c r="F87" s="19"/>
      <c r="G87" s="52"/>
      <c r="H87" s="19"/>
      <c r="I87" s="52"/>
      <c r="J87" s="52"/>
      <c r="K87" s="52"/>
      <c r="L87" s="130"/>
      <c r="M87" s="19"/>
      <c r="N87" s="50"/>
      <c r="O87" s="19"/>
      <c r="P87" s="50"/>
      <c r="Q87" s="50"/>
      <c r="R87" s="51"/>
      <c r="S87" s="22"/>
      <c r="T87" s="22"/>
      <c r="U87" s="40"/>
      <c r="V87" s="22"/>
      <c r="W87" s="40"/>
      <c r="X87" s="40"/>
      <c r="Y87" s="41"/>
    </row>
    <row r="88" spans="1:25" s="13" customFormat="1" ht="13.5" thickBot="1" x14ac:dyDescent="0.25">
      <c r="A88" s="56"/>
      <c r="B88" s="114"/>
      <c r="C88" s="90" t="s">
        <v>209</v>
      </c>
      <c r="D88" s="114"/>
      <c r="E88" s="110">
        <f>E72+E77+E86</f>
        <v>5</v>
      </c>
      <c r="F88" s="110">
        <f t="shared" ref="F88:Y88" si="8">F72+F77+F86</f>
        <v>5</v>
      </c>
      <c r="G88" s="110">
        <f t="shared" si="8"/>
        <v>124</v>
      </c>
      <c r="H88" s="110">
        <f t="shared" si="8"/>
        <v>58</v>
      </c>
      <c r="I88" s="110">
        <f t="shared" si="8"/>
        <v>1558</v>
      </c>
      <c r="J88" s="110">
        <f t="shared" si="8"/>
        <v>580</v>
      </c>
      <c r="K88" s="110">
        <f t="shared" si="8"/>
        <v>2330</v>
      </c>
      <c r="L88" s="143">
        <f t="shared" si="8"/>
        <v>14.733499999999999</v>
      </c>
      <c r="M88" s="92">
        <f t="shared" si="8"/>
        <v>37.907200000000003</v>
      </c>
      <c r="N88" s="92">
        <f t="shared" si="8"/>
        <v>65.628099999199989</v>
      </c>
      <c r="O88" s="92">
        <f t="shared" si="8"/>
        <v>43.193299999999979</v>
      </c>
      <c r="P88" s="92">
        <f t="shared" si="8"/>
        <v>983.94159998459975</v>
      </c>
      <c r="Q88" s="92">
        <f t="shared" si="8"/>
        <v>1047.3953999886999</v>
      </c>
      <c r="R88" s="93">
        <f t="shared" si="8"/>
        <v>2192.7990999724989</v>
      </c>
      <c r="S88" s="160">
        <f t="shared" si="8"/>
        <v>6.2673611110999996</v>
      </c>
      <c r="T88" s="160">
        <f t="shared" si="8"/>
        <v>26.666666666600001</v>
      </c>
      <c r="U88" s="160">
        <f t="shared" si="8"/>
        <v>39.351154930899995</v>
      </c>
      <c r="V88" s="160">
        <f t="shared" si="8"/>
        <v>23.824404762199997</v>
      </c>
      <c r="W88" s="160">
        <f t="shared" si="8"/>
        <v>511.09465405979984</v>
      </c>
      <c r="X88" s="160">
        <f t="shared" si="8"/>
        <v>525.48971067629998</v>
      </c>
      <c r="Y88" s="161">
        <f t="shared" si="8"/>
        <v>1132.6939522068999</v>
      </c>
    </row>
    <row r="89" spans="1:25" s="10" customFormat="1" ht="13.5" thickBot="1" x14ac:dyDescent="0.25">
      <c r="A89" s="62"/>
      <c r="B89" s="154"/>
      <c r="C89" s="64" t="s">
        <v>204</v>
      </c>
      <c r="D89" s="154"/>
      <c r="E89" s="97">
        <v>5</v>
      </c>
      <c r="F89" s="97">
        <v>5</v>
      </c>
      <c r="G89" s="97">
        <v>120</v>
      </c>
      <c r="H89" s="97">
        <v>54</v>
      </c>
      <c r="I89" s="97">
        <v>1455</v>
      </c>
      <c r="J89" s="97">
        <v>534</v>
      </c>
      <c r="K89" s="97">
        <v>2173</v>
      </c>
      <c r="L89" s="156"/>
      <c r="M89" s="98"/>
      <c r="N89" s="98"/>
      <c r="O89" s="98"/>
      <c r="P89" s="98"/>
      <c r="Q89" s="98"/>
      <c r="R89" s="157"/>
      <c r="S89" s="99"/>
      <c r="T89" s="99"/>
      <c r="U89" s="99"/>
      <c r="V89" s="99"/>
      <c r="W89" s="99"/>
      <c r="X89" s="99"/>
      <c r="Y89" s="100"/>
    </row>
    <row r="90" spans="1:25" x14ac:dyDescent="0.2">
      <c r="B90" s="3"/>
      <c r="D90" s="2"/>
    </row>
    <row r="91" spans="1:25" x14ac:dyDescent="0.2">
      <c r="B91" s="3"/>
      <c r="D91" s="2"/>
    </row>
    <row r="92" spans="1:25" x14ac:dyDescent="0.2">
      <c r="D92" s="2"/>
    </row>
  </sheetData>
  <mergeCells count="20">
    <mergeCell ref="D2:D4"/>
    <mergeCell ref="C2:C4"/>
    <mergeCell ref="Y3:Y4"/>
    <mergeCell ref="B2:B4"/>
    <mergeCell ref="A2:A4"/>
    <mergeCell ref="A1:C1"/>
    <mergeCell ref="U3:V3"/>
    <mergeCell ref="W3:X3"/>
    <mergeCell ref="K3:K4"/>
    <mergeCell ref="R3:R4"/>
    <mergeCell ref="E3:F3"/>
    <mergeCell ref="G3:H3"/>
    <mergeCell ref="I3:J3"/>
    <mergeCell ref="L3:M3"/>
    <mergeCell ref="N3:O3"/>
    <mergeCell ref="P3:Q3"/>
    <mergeCell ref="S3:T3"/>
    <mergeCell ref="E2:K2"/>
    <mergeCell ref="L2:R2"/>
    <mergeCell ref="S2:Y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workbookViewId="0">
      <selection sqref="A1:C1"/>
    </sheetView>
  </sheetViews>
  <sheetFormatPr defaultColWidth="9.140625" defaultRowHeight="12.75" x14ac:dyDescent="0.2"/>
  <cols>
    <col min="1" max="1" width="13.28515625" style="6" bestFit="1" customWidth="1"/>
    <col min="2" max="2" width="13.28515625" style="6" customWidth="1"/>
    <col min="3" max="3" width="61.140625" style="6" bestFit="1" customWidth="1"/>
    <col min="4" max="4" width="17.5703125" style="6" customWidth="1"/>
    <col min="5" max="18" width="8.28515625" style="14" customWidth="1"/>
    <col min="19" max="25" width="8.28515625" style="17" customWidth="1"/>
    <col min="26" max="16384" width="9.140625" style="14"/>
  </cols>
  <sheetData>
    <row r="1" spans="1:25" ht="13.5" thickBot="1" x14ac:dyDescent="0.25">
      <c r="A1" s="218" t="s">
        <v>212</v>
      </c>
      <c r="B1" s="219"/>
      <c r="C1" s="219"/>
    </row>
    <row r="2" spans="1:25" s="19" customFormat="1" ht="12.75" customHeight="1" x14ac:dyDescent="0.2">
      <c r="A2" s="191" t="s">
        <v>201</v>
      </c>
      <c r="B2" s="196" t="s">
        <v>202</v>
      </c>
      <c r="C2" s="188" t="s">
        <v>203</v>
      </c>
      <c r="D2" s="196" t="s">
        <v>193</v>
      </c>
      <c r="E2" s="205" t="s">
        <v>0</v>
      </c>
      <c r="F2" s="203"/>
      <c r="G2" s="203"/>
      <c r="H2" s="203"/>
      <c r="I2" s="203"/>
      <c r="J2" s="203"/>
      <c r="K2" s="203"/>
      <c r="L2" s="202" t="s">
        <v>1</v>
      </c>
      <c r="M2" s="203"/>
      <c r="N2" s="203"/>
      <c r="O2" s="203"/>
      <c r="P2" s="203"/>
      <c r="Q2" s="203"/>
      <c r="R2" s="204"/>
      <c r="S2" s="217" t="s">
        <v>2</v>
      </c>
      <c r="T2" s="209"/>
      <c r="U2" s="209"/>
      <c r="V2" s="209"/>
      <c r="W2" s="209"/>
      <c r="X2" s="209"/>
      <c r="Y2" s="210"/>
    </row>
    <row r="3" spans="1:25" s="19" customFormat="1" x14ac:dyDescent="0.2">
      <c r="A3" s="192"/>
      <c r="B3" s="197"/>
      <c r="C3" s="189"/>
      <c r="D3" s="197"/>
      <c r="E3" s="201" t="s">
        <v>3</v>
      </c>
      <c r="F3" s="200"/>
      <c r="G3" s="201" t="s">
        <v>4</v>
      </c>
      <c r="H3" s="200"/>
      <c r="I3" s="201" t="s">
        <v>5</v>
      </c>
      <c r="J3" s="200"/>
      <c r="K3" s="201" t="s">
        <v>213</v>
      </c>
      <c r="L3" s="199" t="s">
        <v>3</v>
      </c>
      <c r="M3" s="200"/>
      <c r="N3" s="201" t="s">
        <v>4</v>
      </c>
      <c r="O3" s="200"/>
      <c r="P3" s="201" t="s">
        <v>5</v>
      </c>
      <c r="Q3" s="200"/>
      <c r="R3" s="206" t="s">
        <v>213</v>
      </c>
      <c r="S3" s="213" t="s">
        <v>3</v>
      </c>
      <c r="T3" s="212"/>
      <c r="U3" s="213" t="s">
        <v>4</v>
      </c>
      <c r="V3" s="212"/>
      <c r="W3" s="213" t="s">
        <v>5</v>
      </c>
      <c r="X3" s="212"/>
      <c r="Y3" s="215" t="s">
        <v>213</v>
      </c>
    </row>
    <row r="4" spans="1:25" s="19" customFormat="1" ht="13.5" thickBot="1" x14ac:dyDescent="0.25">
      <c r="A4" s="193"/>
      <c r="B4" s="198"/>
      <c r="C4" s="190"/>
      <c r="D4" s="198"/>
      <c r="E4" s="24" t="s">
        <v>6</v>
      </c>
      <c r="F4" s="24" t="s">
        <v>7</v>
      </c>
      <c r="G4" s="24" t="s">
        <v>6</v>
      </c>
      <c r="H4" s="24" t="s">
        <v>7</v>
      </c>
      <c r="I4" s="24" t="s">
        <v>6</v>
      </c>
      <c r="J4" s="24" t="s">
        <v>7</v>
      </c>
      <c r="K4" s="214"/>
      <c r="L4" s="42" t="s">
        <v>6</v>
      </c>
      <c r="M4" s="24" t="s">
        <v>7</v>
      </c>
      <c r="N4" s="24" t="s">
        <v>6</v>
      </c>
      <c r="O4" s="24" t="s">
        <v>7</v>
      </c>
      <c r="P4" s="24" t="s">
        <v>6</v>
      </c>
      <c r="Q4" s="24" t="s">
        <v>7</v>
      </c>
      <c r="R4" s="207"/>
      <c r="S4" s="25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5" t="s">
        <v>7</v>
      </c>
      <c r="Y4" s="216"/>
    </row>
    <row r="5" spans="1:25" x14ac:dyDescent="0.2">
      <c r="A5" s="58" t="s">
        <v>9</v>
      </c>
      <c r="B5" s="148">
        <v>11903</v>
      </c>
      <c r="C5" s="33" t="s">
        <v>8</v>
      </c>
      <c r="D5" s="112" t="s">
        <v>131</v>
      </c>
      <c r="G5" s="34">
        <v>2</v>
      </c>
      <c r="H5" s="34">
        <v>1</v>
      </c>
      <c r="I5" s="34">
        <v>63</v>
      </c>
      <c r="J5" s="34">
        <v>8</v>
      </c>
      <c r="K5" s="34">
        <v>74</v>
      </c>
      <c r="L5" s="123"/>
      <c r="N5" s="35">
        <v>1.0499999998999998</v>
      </c>
      <c r="O5" s="35">
        <v>1</v>
      </c>
      <c r="P5" s="35">
        <v>48.697499998599994</v>
      </c>
      <c r="Q5" s="35">
        <v>16.362099999600002</v>
      </c>
      <c r="R5" s="43">
        <v>67.109599998099981</v>
      </c>
      <c r="U5" s="36">
        <v>0.99166666660000002</v>
      </c>
      <c r="V5" s="36">
        <v>1</v>
      </c>
      <c r="W5" s="36">
        <v>46.249999999600007</v>
      </c>
      <c r="X5" s="36">
        <v>13.333333333300001</v>
      </c>
      <c r="Y5" s="38">
        <v>61.574999999499994</v>
      </c>
    </row>
    <row r="6" spans="1:25" x14ac:dyDescent="0.2">
      <c r="A6" s="58" t="s">
        <v>11</v>
      </c>
      <c r="B6" s="148">
        <v>13222</v>
      </c>
      <c r="C6" s="33" t="s">
        <v>10</v>
      </c>
      <c r="D6" s="112" t="s">
        <v>10</v>
      </c>
      <c r="G6" s="34">
        <v>3</v>
      </c>
      <c r="I6" s="34">
        <v>63</v>
      </c>
      <c r="J6" s="34">
        <v>5</v>
      </c>
      <c r="K6" s="34">
        <v>71</v>
      </c>
      <c r="L6" s="123"/>
      <c r="N6" s="35">
        <v>1.2022999999999999</v>
      </c>
      <c r="P6" s="35">
        <v>46.272900000299998</v>
      </c>
      <c r="Q6" s="35">
        <v>10.0608999996</v>
      </c>
      <c r="R6" s="43">
        <v>57.536099999899989</v>
      </c>
      <c r="U6" s="36">
        <v>0.93333333330000001</v>
      </c>
      <c r="W6" s="36">
        <v>42.516932720600003</v>
      </c>
      <c r="X6" s="36">
        <v>8.28125</v>
      </c>
      <c r="Y6" s="38">
        <v>51.731516053899981</v>
      </c>
    </row>
    <row r="7" spans="1:25" x14ac:dyDescent="0.2">
      <c r="A7" s="58" t="s">
        <v>13</v>
      </c>
      <c r="B7" s="148">
        <v>10777</v>
      </c>
      <c r="C7" s="33" t="s">
        <v>12</v>
      </c>
      <c r="D7" s="112" t="s">
        <v>132</v>
      </c>
      <c r="G7" s="34">
        <v>3</v>
      </c>
      <c r="H7" s="34">
        <v>3</v>
      </c>
      <c r="I7" s="34">
        <v>6</v>
      </c>
      <c r="J7" s="34">
        <v>1</v>
      </c>
      <c r="K7" s="34">
        <v>13</v>
      </c>
      <c r="L7" s="123"/>
      <c r="N7" s="35">
        <v>1.8949999999999998</v>
      </c>
      <c r="O7" s="35">
        <v>3</v>
      </c>
      <c r="P7" s="35">
        <v>4.6783999999999999</v>
      </c>
      <c r="Q7" s="35">
        <v>2.1213000000000002</v>
      </c>
      <c r="R7" s="43">
        <v>11.694699999999999</v>
      </c>
      <c r="U7" s="36">
        <v>1.8374999999999999</v>
      </c>
      <c r="V7" s="36">
        <v>3</v>
      </c>
      <c r="W7" s="36">
        <v>4.3958333333999997</v>
      </c>
      <c r="X7" s="36">
        <v>1.875</v>
      </c>
      <c r="Y7" s="38">
        <v>11.108333333399999</v>
      </c>
    </row>
    <row r="8" spans="1:25" x14ac:dyDescent="0.2">
      <c r="A8" s="58" t="s">
        <v>15</v>
      </c>
      <c r="B8" s="148">
        <v>10778</v>
      </c>
      <c r="C8" s="33" t="s">
        <v>14</v>
      </c>
      <c r="D8" s="112" t="s">
        <v>133</v>
      </c>
      <c r="G8" s="34">
        <v>1</v>
      </c>
      <c r="I8" s="34">
        <v>27</v>
      </c>
      <c r="J8" s="34">
        <v>3</v>
      </c>
      <c r="K8" s="34">
        <v>31</v>
      </c>
      <c r="L8" s="123"/>
      <c r="N8" s="35">
        <v>0.7</v>
      </c>
      <c r="P8" s="35">
        <v>22.028799999500002</v>
      </c>
      <c r="Q8" s="35">
        <v>5.7426000000000004</v>
      </c>
      <c r="R8" s="43">
        <v>28.471399999500001</v>
      </c>
      <c r="U8" s="36">
        <v>0.7</v>
      </c>
      <c r="W8" s="36">
        <v>20.761904761900002</v>
      </c>
      <c r="X8" s="36">
        <v>4.6875</v>
      </c>
      <c r="Y8" s="38">
        <v>26.149404761899998</v>
      </c>
    </row>
    <row r="9" spans="1:25" x14ac:dyDescent="0.2">
      <c r="A9" s="58" t="s">
        <v>17</v>
      </c>
      <c r="B9" s="148">
        <v>10613</v>
      </c>
      <c r="C9" s="33" t="s">
        <v>16</v>
      </c>
      <c r="D9" s="112" t="s">
        <v>134</v>
      </c>
      <c r="G9" s="34">
        <v>15</v>
      </c>
      <c r="H9" s="34">
        <v>1</v>
      </c>
      <c r="I9" s="34">
        <v>6</v>
      </c>
      <c r="J9" s="34">
        <v>5</v>
      </c>
      <c r="K9" s="34">
        <v>27</v>
      </c>
      <c r="L9" s="123"/>
      <c r="N9" s="35">
        <v>9.7399999998000002</v>
      </c>
      <c r="O9" s="35">
        <v>1</v>
      </c>
      <c r="P9" s="35">
        <v>4.8080999999999996</v>
      </c>
      <c r="Q9" s="35">
        <v>11.485200000000001</v>
      </c>
      <c r="R9" s="43">
        <v>27.033299999800001</v>
      </c>
      <c r="U9" s="36">
        <v>9.4937499998000003</v>
      </c>
      <c r="V9" s="36">
        <v>1</v>
      </c>
      <c r="W9" s="36">
        <v>4.5000000001</v>
      </c>
      <c r="X9" s="36">
        <v>10.5</v>
      </c>
      <c r="Y9" s="38">
        <v>25.493749999899993</v>
      </c>
    </row>
    <row r="10" spans="1:25" x14ac:dyDescent="0.2">
      <c r="A10" s="58" t="s">
        <v>19</v>
      </c>
      <c r="B10" s="148">
        <v>12509</v>
      </c>
      <c r="C10" s="33" t="s">
        <v>18</v>
      </c>
      <c r="D10" s="112" t="s">
        <v>135</v>
      </c>
      <c r="G10" s="34">
        <v>6</v>
      </c>
      <c r="I10" s="34">
        <v>36</v>
      </c>
      <c r="J10" s="34">
        <v>4</v>
      </c>
      <c r="K10" s="34">
        <v>46</v>
      </c>
      <c r="L10" s="123"/>
      <c r="N10" s="35">
        <v>3.2426000000999995</v>
      </c>
      <c r="P10" s="35">
        <v>23.7583999995</v>
      </c>
      <c r="Q10" s="35">
        <v>10.242599999699999</v>
      </c>
      <c r="R10" s="43">
        <v>37.243599999299988</v>
      </c>
      <c r="U10" s="36">
        <v>2.7814393934999999</v>
      </c>
      <c r="W10" s="36">
        <v>20.498359279999999</v>
      </c>
      <c r="X10" s="36">
        <v>9.7499999997</v>
      </c>
      <c r="Y10" s="38">
        <v>33.029798673200006</v>
      </c>
    </row>
    <row r="11" spans="1:25" ht="13.5" thickBot="1" x14ac:dyDescent="0.25">
      <c r="A11" s="58" t="s">
        <v>21</v>
      </c>
      <c r="B11" s="148">
        <v>10810</v>
      </c>
      <c r="C11" s="33" t="s">
        <v>20</v>
      </c>
      <c r="D11" s="112" t="s">
        <v>136</v>
      </c>
      <c r="I11" s="34">
        <v>32</v>
      </c>
      <c r="J11" s="34">
        <v>11</v>
      </c>
      <c r="K11" s="34">
        <v>43</v>
      </c>
      <c r="L11" s="123"/>
      <c r="P11" s="35">
        <v>20.151999999300006</v>
      </c>
      <c r="Q11" s="35">
        <v>22.133999999099998</v>
      </c>
      <c r="R11" s="43">
        <v>42.285999998400001</v>
      </c>
      <c r="W11" s="36">
        <v>16.444196428399998</v>
      </c>
      <c r="X11" s="36">
        <v>19.4375</v>
      </c>
      <c r="Y11" s="38">
        <v>35.881696428399998</v>
      </c>
    </row>
    <row r="12" spans="1:25" s="19" customFormat="1" ht="13.5" thickBot="1" x14ac:dyDescent="0.25">
      <c r="A12" s="79"/>
      <c r="B12" s="163"/>
      <c r="C12" s="81" t="s">
        <v>194</v>
      </c>
      <c r="D12" s="114"/>
      <c r="E12" s="27">
        <f>E5+E6+E7+E8+E9+E10+E11</f>
        <v>0</v>
      </c>
      <c r="F12" s="27">
        <f t="shared" ref="F12:K12" si="0">F5+F6+F7+F8+F9+F10+F11</f>
        <v>0</v>
      </c>
      <c r="G12" s="27">
        <f t="shared" si="0"/>
        <v>30</v>
      </c>
      <c r="H12" s="27">
        <f t="shared" si="0"/>
        <v>5</v>
      </c>
      <c r="I12" s="27">
        <f t="shared" si="0"/>
        <v>233</v>
      </c>
      <c r="J12" s="27">
        <f t="shared" si="0"/>
        <v>37</v>
      </c>
      <c r="K12" s="27">
        <f t="shared" si="0"/>
        <v>305</v>
      </c>
      <c r="L12" s="125"/>
      <c r="M12" s="82"/>
      <c r="N12" s="29">
        <v>17.829899999799991</v>
      </c>
      <c r="O12" s="29">
        <v>5</v>
      </c>
      <c r="P12" s="29">
        <v>170.39609999719988</v>
      </c>
      <c r="Q12" s="29">
        <v>78.148699998000012</v>
      </c>
      <c r="R12" s="45">
        <v>271.37469999500019</v>
      </c>
      <c r="S12" s="85"/>
      <c r="T12" s="85"/>
      <c r="U12" s="31">
        <v>16.737689393199993</v>
      </c>
      <c r="V12" s="31">
        <v>5</v>
      </c>
      <c r="W12" s="31">
        <v>155.36722652399999</v>
      </c>
      <c r="X12" s="31">
        <v>67.864583332999999</v>
      </c>
      <c r="Y12" s="32">
        <v>244.96949925020007</v>
      </c>
    </row>
    <row r="13" spans="1:25" x14ac:dyDescent="0.2">
      <c r="A13" s="58" t="s">
        <v>23</v>
      </c>
      <c r="B13" s="148">
        <v>10475</v>
      </c>
      <c r="C13" s="33" t="s">
        <v>22</v>
      </c>
      <c r="D13" s="112" t="s">
        <v>137</v>
      </c>
      <c r="G13" s="34">
        <v>7</v>
      </c>
      <c r="H13" s="34">
        <v>1</v>
      </c>
      <c r="I13" s="34">
        <v>4</v>
      </c>
      <c r="K13" s="34">
        <v>12</v>
      </c>
      <c r="L13" s="123"/>
      <c r="N13" s="35">
        <v>3.6657999999999999</v>
      </c>
      <c r="O13" s="35">
        <v>1</v>
      </c>
      <c r="P13" s="35">
        <v>2.8632</v>
      </c>
      <c r="R13" s="43">
        <v>7.5289999999999999</v>
      </c>
      <c r="U13" s="36">
        <v>3.2593750000000004</v>
      </c>
      <c r="V13" s="36">
        <v>1</v>
      </c>
      <c r="W13" s="36">
        <v>2.5</v>
      </c>
      <c r="Y13" s="38">
        <v>6.7593750000000004</v>
      </c>
    </row>
    <row r="14" spans="1:25" x14ac:dyDescent="0.2">
      <c r="A14" s="58" t="s">
        <v>25</v>
      </c>
      <c r="B14" s="148">
        <v>10486</v>
      </c>
      <c r="C14" s="33" t="s">
        <v>24</v>
      </c>
      <c r="D14" s="112" t="s">
        <v>138</v>
      </c>
      <c r="G14" s="34">
        <v>3</v>
      </c>
      <c r="H14" s="34">
        <v>15</v>
      </c>
      <c r="I14" s="34">
        <v>9</v>
      </c>
      <c r="J14" s="34">
        <v>7</v>
      </c>
      <c r="K14" s="34">
        <v>34</v>
      </c>
      <c r="L14" s="123"/>
      <c r="N14" s="35">
        <v>1.69</v>
      </c>
      <c r="O14" s="35">
        <v>11.7172</v>
      </c>
      <c r="P14" s="35">
        <v>7.4916</v>
      </c>
      <c r="Q14" s="35">
        <v>14.8245</v>
      </c>
      <c r="R14" s="43">
        <v>35.723300000000009</v>
      </c>
      <c r="U14" s="36">
        <v>1.575</v>
      </c>
      <c r="V14" s="36">
        <v>10.854166666699999</v>
      </c>
      <c r="W14" s="36">
        <v>6.875</v>
      </c>
      <c r="X14" s="36">
        <v>11.78125</v>
      </c>
      <c r="Y14" s="38">
        <v>31.085416666699999</v>
      </c>
    </row>
    <row r="15" spans="1:25" x14ac:dyDescent="0.2">
      <c r="A15" s="58" t="s">
        <v>27</v>
      </c>
      <c r="B15" s="148">
        <v>10498</v>
      </c>
      <c r="C15" s="33" t="s">
        <v>26</v>
      </c>
      <c r="D15" s="112" t="s">
        <v>139</v>
      </c>
      <c r="E15" s="34">
        <v>1</v>
      </c>
      <c r="G15" s="34">
        <v>14</v>
      </c>
      <c r="H15" s="34">
        <v>3</v>
      </c>
      <c r="I15" s="34">
        <v>31</v>
      </c>
      <c r="J15" s="34">
        <v>2</v>
      </c>
      <c r="K15" s="34">
        <v>51</v>
      </c>
      <c r="L15" s="46">
        <v>3.5354999999999999</v>
      </c>
      <c r="N15" s="35">
        <v>8.98</v>
      </c>
      <c r="O15" s="35">
        <v>2.7071000000000001</v>
      </c>
      <c r="P15" s="35">
        <v>26.119700000000005</v>
      </c>
      <c r="Q15" s="35">
        <v>5.1212999999999997</v>
      </c>
      <c r="R15" s="43">
        <v>46.463600000000014</v>
      </c>
      <c r="S15" s="36">
        <v>2.5</v>
      </c>
      <c r="U15" s="36">
        <v>8.75</v>
      </c>
      <c r="V15" s="36">
        <v>2.5</v>
      </c>
      <c r="W15" s="36">
        <v>24.625000000099998</v>
      </c>
      <c r="X15" s="36">
        <v>4.875</v>
      </c>
      <c r="Y15" s="38">
        <v>43.250000000100016</v>
      </c>
    </row>
    <row r="16" spans="1:25" x14ac:dyDescent="0.2">
      <c r="A16" s="58" t="s">
        <v>29</v>
      </c>
      <c r="B16" s="148">
        <v>10522</v>
      </c>
      <c r="C16" s="33" t="s">
        <v>28</v>
      </c>
      <c r="D16" s="112" t="s">
        <v>140</v>
      </c>
      <c r="G16" s="34">
        <v>7</v>
      </c>
      <c r="H16" s="34">
        <v>22</v>
      </c>
      <c r="I16" s="34">
        <v>12</v>
      </c>
      <c r="J16" s="34">
        <v>3</v>
      </c>
      <c r="K16" s="34">
        <v>44</v>
      </c>
      <c r="L16" s="123"/>
      <c r="N16" s="35">
        <v>4.6950000000000003</v>
      </c>
      <c r="O16" s="35">
        <v>18.698699999900001</v>
      </c>
      <c r="P16" s="35">
        <v>12</v>
      </c>
      <c r="Q16" s="35">
        <v>7.3415999999999997</v>
      </c>
      <c r="R16" s="43">
        <v>42.735299999899993</v>
      </c>
      <c r="U16" s="36">
        <v>4.6375000000000002</v>
      </c>
      <c r="V16" s="36">
        <v>17.645833333299997</v>
      </c>
      <c r="W16" s="36">
        <v>12</v>
      </c>
      <c r="X16" s="36">
        <v>6.75</v>
      </c>
      <c r="Y16" s="38">
        <v>41.033333333299993</v>
      </c>
    </row>
    <row r="17" spans="1:25" x14ac:dyDescent="0.2">
      <c r="A17" s="58" t="s">
        <v>31</v>
      </c>
      <c r="B17" s="148">
        <v>10535</v>
      </c>
      <c r="C17" s="33" t="s">
        <v>30</v>
      </c>
      <c r="D17" s="112" t="s">
        <v>141</v>
      </c>
      <c r="E17" s="34">
        <v>1</v>
      </c>
      <c r="G17" s="34">
        <v>46</v>
      </c>
      <c r="H17" s="34">
        <v>3</v>
      </c>
      <c r="I17" s="34">
        <v>25</v>
      </c>
      <c r="J17" s="34">
        <v>7</v>
      </c>
      <c r="K17" s="34">
        <v>82</v>
      </c>
      <c r="L17" s="46">
        <v>2.8868</v>
      </c>
      <c r="N17" s="35">
        <v>28.875999999599994</v>
      </c>
      <c r="O17" s="35">
        <v>2.7071000000000001</v>
      </c>
      <c r="P17" s="35">
        <v>21.424299999800002</v>
      </c>
      <c r="Q17" s="35">
        <v>17.974700000000002</v>
      </c>
      <c r="R17" s="43">
        <v>73.868899999400028</v>
      </c>
      <c r="S17" s="36">
        <v>2.0833333333000001</v>
      </c>
      <c r="U17" s="36">
        <v>28.029166666499989</v>
      </c>
      <c r="V17" s="36">
        <v>2.625</v>
      </c>
      <c r="W17" s="36">
        <v>20.500000000099998</v>
      </c>
      <c r="X17" s="36">
        <v>17</v>
      </c>
      <c r="Y17" s="38">
        <v>70.237499999900038</v>
      </c>
    </row>
    <row r="18" spans="1:25" x14ac:dyDescent="0.2">
      <c r="A18" s="58" t="s">
        <v>32</v>
      </c>
      <c r="B18" s="148">
        <v>10586</v>
      </c>
      <c r="C18" s="229" t="s">
        <v>214</v>
      </c>
      <c r="D18" s="112" t="s">
        <v>142</v>
      </c>
      <c r="G18" s="34">
        <v>14</v>
      </c>
      <c r="H18" s="34">
        <v>1</v>
      </c>
      <c r="I18" s="34">
        <v>8</v>
      </c>
      <c r="K18" s="34">
        <v>23</v>
      </c>
      <c r="L18" s="123"/>
      <c r="N18" s="35">
        <v>8.2741000000000007</v>
      </c>
      <c r="O18" s="35">
        <v>0.5</v>
      </c>
      <c r="P18" s="35">
        <v>5.7724000000000002</v>
      </c>
      <c r="R18" s="43">
        <v>14.546499999999996</v>
      </c>
      <c r="U18" s="36">
        <v>7.7437500000000012</v>
      </c>
      <c r="V18" s="36">
        <v>0.20833333330000001</v>
      </c>
      <c r="W18" s="36">
        <v>5.1291666667999998</v>
      </c>
      <c r="Y18" s="38">
        <v>13.081250000099997</v>
      </c>
    </row>
    <row r="19" spans="1:25" x14ac:dyDescent="0.2">
      <c r="A19" s="58" t="s">
        <v>34</v>
      </c>
      <c r="B19" s="148">
        <v>10510</v>
      </c>
      <c r="C19" s="33" t="s">
        <v>33</v>
      </c>
      <c r="D19" s="112" t="s">
        <v>143</v>
      </c>
      <c r="G19" s="34">
        <v>15</v>
      </c>
      <c r="I19" s="34">
        <v>12</v>
      </c>
      <c r="J19" s="34">
        <v>1</v>
      </c>
      <c r="K19" s="34">
        <v>28</v>
      </c>
      <c r="L19" s="123"/>
      <c r="N19" s="35">
        <v>9.5205999992999981</v>
      </c>
      <c r="P19" s="35">
        <v>9.0905999997000002</v>
      </c>
      <c r="Q19" s="35">
        <v>1.2246999999999999</v>
      </c>
      <c r="R19" s="43">
        <v>19.835899998999999</v>
      </c>
      <c r="U19" s="36">
        <v>9.1583333326999998</v>
      </c>
      <c r="W19" s="36">
        <v>8.3374999999000003</v>
      </c>
      <c r="X19" s="36">
        <v>0.625</v>
      </c>
      <c r="Y19" s="38">
        <v>18.120833332599997</v>
      </c>
    </row>
    <row r="20" spans="1:25" x14ac:dyDescent="0.2">
      <c r="A20" s="58" t="s">
        <v>36</v>
      </c>
      <c r="B20" s="148">
        <v>10879</v>
      </c>
      <c r="C20" s="33" t="s">
        <v>35</v>
      </c>
      <c r="D20" s="112" t="s">
        <v>144</v>
      </c>
      <c r="F20" s="34">
        <v>1</v>
      </c>
      <c r="G20" s="34">
        <v>16</v>
      </c>
      <c r="H20" s="34">
        <v>3</v>
      </c>
      <c r="I20" s="34">
        <v>14</v>
      </c>
      <c r="J20" s="34">
        <v>4</v>
      </c>
      <c r="K20" s="34">
        <v>38</v>
      </c>
      <c r="L20" s="123"/>
      <c r="M20" s="35">
        <v>4</v>
      </c>
      <c r="N20" s="35">
        <v>9.8426999991999988</v>
      </c>
      <c r="O20" s="35">
        <v>2.6824999998000001</v>
      </c>
      <c r="P20" s="35">
        <v>12.461399999900001</v>
      </c>
      <c r="Q20" s="35">
        <v>10.0852999998</v>
      </c>
      <c r="R20" s="43">
        <v>39.07189999869999</v>
      </c>
      <c r="T20" s="36">
        <v>2.5</v>
      </c>
      <c r="U20" s="36">
        <v>10.2229166666</v>
      </c>
      <c r="V20" s="36">
        <v>2.875</v>
      </c>
      <c r="W20" s="36">
        <v>12.104166666499999</v>
      </c>
      <c r="X20" s="36">
        <v>9.28125</v>
      </c>
      <c r="Y20" s="38">
        <v>36.983333333099992</v>
      </c>
    </row>
    <row r="21" spans="1:25" x14ac:dyDescent="0.2">
      <c r="A21" s="58" t="s">
        <v>38</v>
      </c>
      <c r="B21" s="148">
        <v>10549</v>
      </c>
      <c r="C21" s="33" t="s">
        <v>37</v>
      </c>
      <c r="D21" s="112" t="s">
        <v>145</v>
      </c>
      <c r="F21" s="34">
        <v>1</v>
      </c>
      <c r="G21" s="34">
        <v>6</v>
      </c>
      <c r="H21" s="34">
        <v>2</v>
      </c>
      <c r="I21" s="34">
        <v>4</v>
      </c>
      <c r="J21" s="34">
        <v>1</v>
      </c>
      <c r="K21" s="34">
        <v>14</v>
      </c>
      <c r="L21" s="123"/>
      <c r="M21" s="35">
        <v>4</v>
      </c>
      <c r="N21" s="35">
        <v>2.8482000000000003</v>
      </c>
      <c r="O21" s="35">
        <v>2</v>
      </c>
      <c r="P21" s="35">
        <v>2.1926999999999999</v>
      </c>
      <c r="Q21" s="35">
        <v>1.5</v>
      </c>
      <c r="R21" s="43">
        <v>12.540899999999997</v>
      </c>
      <c r="T21" s="36">
        <v>2</v>
      </c>
      <c r="U21" s="36">
        <v>2.4500000000000002</v>
      </c>
      <c r="V21" s="36">
        <v>2</v>
      </c>
      <c r="W21" s="36">
        <v>1.4583333332999999</v>
      </c>
      <c r="X21" s="36">
        <v>0.9375</v>
      </c>
      <c r="Y21" s="38">
        <v>8.8458333332999999</v>
      </c>
    </row>
    <row r="22" spans="1:25" x14ac:dyDescent="0.2">
      <c r="A22" s="58" t="s">
        <v>40</v>
      </c>
      <c r="B22" s="148">
        <v>10696</v>
      </c>
      <c r="C22" s="33" t="s">
        <v>39</v>
      </c>
      <c r="D22" s="112" t="s">
        <v>146</v>
      </c>
      <c r="E22" s="34">
        <v>1</v>
      </c>
      <c r="F22" s="34">
        <v>4</v>
      </c>
      <c r="G22" s="34">
        <v>7</v>
      </c>
      <c r="H22" s="34">
        <v>30</v>
      </c>
      <c r="I22" s="34">
        <v>25</v>
      </c>
      <c r="J22" s="34">
        <v>7</v>
      </c>
      <c r="K22" s="34">
        <v>74</v>
      </c>
      <c r="L22" s="46">
        <v>3.5354999999999999</v>
      </c>
      <c r="M22" s="35">
        <v>28</v>
      </c>
      <c r="N22" s="35">
        <v>4.8999999999000003</v>
      </c>
      <c r="O22" s="35">
        <v>28.808100000000003</v>
      </c>
      <c r="P22" s="35">
        <v>22.527099999899999</v>
      </c>
      <c r="Q22" s="35">
        <v>20.121300000000002</v>
      </c>
      <c r="R22" s="43">
        <v>107.89199999979999</v>
      </c>
      <c r="S22" s="36">
        <v>3.125</v>
      </c>
      <c r="T22" s="36">
        <v>26.5</v>
      </c>
      <c r="U22" s="36">
        <v>4.8999999999000003</v>
      </c>
      <c r="V22" s="36">
        <v>28.5</v>
      </c>
      <c r="W22" s="36">
        <v>21.791666666600001</v>
      </c>
      <c r="X22" s="36">
        <v>19.875</v>
      </c>
      <c r="Y22" s="38">
        <v>104.6916666665</v>
      </c>
    </row>
    <row r="23" spans="1:25" x14ac:dyDescent="0.2">
      <c r="A23" s="58" t="s">
        <v>42</v>
      </c>
      <c r="B23" s="148">
        <v>10502</v>
      </c>
      <c r="C23" s="33" t="s">
        <v>41</v>
      </c>
      <c r="D23" s="112" t="s">
        <v>147</v>
      </c>
      <c r="G23" s="34">
        <v>2</v>
      </c>
      <c r="K23" s="34">
        <v>2</v>
      </c>
      <c r="L23" s="123"/>
      <c r="N23" s="35">
        <v>0.75409999999999999</v>
      </c>
      <c r="R23" s="43">
        <v>0.75409999999999999</v>
      </c>
      <c r="U23" s="36">
        <v>0.51041666670000008</v>
      </c>
      <c r="Y23" s="38">
        <v>0.51041666670000008</v>
      </c>
    </row>
    <row r="24" spans="1:25" x14ac:dyDescent="0.2">
      <c r="A24" s="58" t="s">
        <v>43</v>
      </c>
      <c r="B24" s="148">
        <v>10519</v>
      </c>
      <c r="C24" s="229" t="s">
        <v>215</v>
      </c>
      <c r="D24" s="112" t="s">
        <v>148</v>
      </c>
      <c r="G24" s="34">
        <v>9</v>
      </c>
      <c r="I24" s="34">
        <v>2</v>
      </c>
      <c r="J24" s="34">
        <v>1</v>
      </c>
      <c r="K24" s="34">
        <v>12</v>
      </c>
      <c r="L24" s="123"/>
      <c r="N24" s="35">
        <v>3.9422000000000001</v>
      </c>
      <c r="P24" s="35">
        <v>1.5773999999999999</v>
      </c>
      <c r="Q24" s="35">
        <v>1.7321</v>
      </c>
      <c r="R24" s="43">
        <v>7.2516999999999996</v>
      </c>
      <c r="U24" s="36">
        <v>2.7052083332999999</v>
      </c>
      <c r="W24" s="36">
        <v>1.4166666667000001</v>
      </c>
      <c r="X24" s="36">
        <v>1.875</v>
      </c>
      <c r="Y24" s="38">
        <v>5.9968750000000002</v>
      </c>
    </row>
    <row r="25" spans="1:25" x14ac:dyDescent="0.2">
      <c r="A25" s="58" t="s">
        <v>45</v>
      </c>
      <c r="B25" s="148">
        <v>10612</v>
      </c>
      <c r="C25" s="33" t="s">
        <v>44</v>
      </c>
      <c r="D25" s="112" t="s">
        <v>149</v>
      </c>
      <c r="G25" s="34">
        <v>16</v>
      </c>
      <c r="H25" s="34">
        <v>4</v>
      </c>
      <c r="I25" s="34">
        <v>15</v>
      </c>
      <c r="J25" s="34">
        <v>5</v>
      </c>
      <c r="K25" s="34">
        <v>40</v>
      </c>
      <c r="L25" s="123"/>
      <c r="N25" s="35">
        <v>8.0177999998000011</v>
      </c>
      <c r="O25" s="35">
        <v>3.2307000000000001</v>
      </c>
      <c r="P25" s="35">
        <v>11.6308999999</v>
      </c>
      <c r="Q25" s="35">
        <v>10.0855</v>
      </c>
      <c r="R25" s="43">
        <v>32.964899999700009</v>
      </c>
      <c r="U25" s="36">
        <v>7.0166666668</v>
      </c>
      <c r="V25" s="36">
        <v>3.1875</v>
      </c>
      <c r="W25" s="36">
        <v>10.868055555400002</v>
      </c>
      <c r="X25" s="36">
        <v>8</v>
      </c>
      <c r="Y25" s="38">
        <v>29.072222222200001</v>
      </c>
    </row>
    <row r="26" spans="1:25" x14ac:dyDescent="0.2">
      <c r="A26" s="58" t="s">
        <v>47</v>
      </c>
      <c r="B26" s="148">
        <v>10531</v>
      </c>
      <c r="C26" s="33" t="s">
        <v>46</v>
      </c>
      <c r="D26" s="112" t="s">
        <v>150</v>
      </c>
      <c r="G26" s="34">
        <v>9</v>
      </c>
      <c r="H26" s="34">
        <v>19</v>
      </c>
      <c r="I26" s="34">
        <v>25</v>
      </c>
      <c r="J26" s="34">
        <v>6</v>
      </c>
      <c r="K26" s="34">
        <v>59</v>
      </c>
      <c r="L26" s="123"/>
      <c r="N26" s="35">
        <v>5.6850000000000005</v>
      </c>
      <c r="O26" s="35">
        <v>16.084199999999999</v>
      </c>
      <c r="P26" s="35">
        <v>21.421899999900003</v>
      </c>
      <c r="Q26" s="35">
        <v>17.121299999999998</v>
      </c>
      <c r="R26" s="43">
        <v>60.312399999899981</v>
      </c>
      <c r="U26" s="36">
        <v>5.4250000000000007</v>
      </c>
      <c r="V26" s="36">
        <v>14.6874999999</v>
      </c>
      <c r="W26" s="36">
        <v>19.6270833333</v>
      </c>
      <c r="X26" s="36">
        <v>16.875</v>
      </c>
      <c r="Y26" s="38">
        <v>56.614583333200002</v>
      </c>
    </row>
    <row r="27" spans="1:25" x14ac:dyDescent="0.2">
      <c r="A27" s="58" t="s">
        <v>49</v>
      </c>
      <c r="B27" s="148">
        <v>10589</v>
      </c>
      <c r="C27" s="33" t="s">
        <v>48</v>
      </c>
      <c r="D27" s="112" t="s">
        <v>151</v>
      </c>
      <c r="G27" s="34">
        <v>3</v>
      </c>
      <c r="I27" s="34">
        <v>6</v>
      </c>
      <c r="J27" s="34">
        <v>2</v>
      </c>
      <c r="K27" s="34">
        <v>11</v>
      </c>
      <c r="L27" s="123"/>
      <c r="N27" s="35">
        <v>1.8949999999999998</v>
      </c>
      <c r="P27" s="35">
        <v>4.6987000000000005</v>
      </c>
      <c r="Q27" s="35">
        <v>3.0736999999999997</v>
      </c>
      <c r="R27" s="43">
        <v>9.6673999999999989</v>
      </c>
      <c r="U27" s="36">
        <v>1.8374999999999999</v>
      </c>
      <c r="W27" s="36">
        <v>4.1875</v>
      </c>
      <c r="X27" s="36">
        <v>2.1875</v>
      </c>
      <c r="Y27" s="38">
        <v>8.2125000000000004</v>
      </c>
    </row>
    <row r="28" spans="1:25" x14ac:dyDescent="0.2">
      <c r="A28" s="58" t="s">
        <v>51</v>
      </c>
      <c r="B28" s="148">
        <v>10590</v>
      </c>
      <c r="C28" s="33" t="s">
        <v>50</v>
      </c>
      <c r="D28" s="112" t="s">
        <v>152</v>
      </c>
      <c r="G28" s="34">
        <v>3</v>
      </c>
      <c r="I28" s="34">
        <v>13</v>
      </c>
      <c r="J28" s="34">
        <v>4</v>
      </c>
      <c r="K28" s="34">
        <v>20</v>
      </c>
      <c r="L28" s="123"/>
      <c r="N28" s="35">
        <v>1.4849999999999999</v>
      </c>
      <c r="P28" s="35">
        <v>10.0212</v>
      </c>
      <c r="Q28" s="35">
        <v>9.0789999999999988</v>
      </c>
      <c r="R28" s="43">
        <v>20.5852</v>
      </c>
      <c r="U28" s="36">
        <v>1.4583333334000002</v>
      </c>
      <c r="W28" s="36">
        <v>9.375</v>
      </c>
      <c r="X28" s="36">
        <v>7.9375</v>
      </c>
      <c r="Y28" s="38">
        <v>18.770833333399999</v>
      </c>
    </row>
    <row r="29" spans="1:25" ht="12.75" customHeight="1" x14ac:dyDescent="0.2">
      <c r="A29" s="58" t="s">
        <v>52</v>
      </c>
      <c r="B29" s="148">
        <v>12367</v>
      </c>
      <c r="C29" s="230" t="s">
        <v>216</v>
      </c>
      <c r="D29" s="112" t="s">
        <v>153</v>
      </c>
      <c r="E29" s="34">
        <v>4</v>
      </c>
      <c r="G29" s="34">
        <v>24</v>
      </c>
      <c r="I29" s="34">
        <v>56</v>
      </c>
      <c r="J29" s="34">
        <v>5</v>
      </c>
      <c r="K29" s="34">
        <v>89</v>
      </c>
      <c r="L29" s="46">
        <v>12.457799999999999</v>
      </c>
      <c r="N29" s="35">
        <v>13.093999999799996</v>
      </c>
      <c r="P29" s="35">
        <v>39.753233332700013</v>
      </c>
      <c r="Q29" s="35">
        <v>9.4092999997</v>
      </c>
      <c r="R29" s="43">
        <v>74.714333332199971</v>
      </c>
      <c r="S29" s="36">
        <v>9.8958333333000006</v>
      </c>
      <c r="U29" s="36">
        <v>12.031250000299998</v>
      </c>
      <c r="W29" s="36">
        <v>35.938492063799998</v>
      </c>
      <c r="X29" s="36">
        <v>7.5</v>
      </c>
      <c r="Y29" s="38">
        <v>65.365575397400022</v>
      </c>
    </row>
    <row r="30" spans="1:25" x14ac:dyDescent="0.2">
      <c r="A30" s="58" t="s">
        <v>54</v>
      </c>
      <c r="B30" s="148">
        <v>10624</v>
      </c>
      <c r="C30" s="33" t="s">
        <v>53</v>
      </c>
      <c r="D30" s="112" t="s">
        <v>154</v>
      </c>
      <c r="G30" s="34">
        <v>7</v>
      </c>
      <c r="I30" s="34">
        <v>9</v>
      </c>
      <c r="J30" s="34">
        <v>1</v>
      </c>
      <c r="K30" s="34">
        <v>17</v>
      </c>
      <c r="L30" s="123"/>
      <c r="N30" s="35">
        <v>4.5664999999999996</v>
      </c>
      <c r="P30" s="35">
        <v>7.7542999999999989</v>
      </c>
      <c r="Q30" s="35">
        <v>2.5980999996</v>
      </c>
      <c r="R30" s="43">
        <v>14.918899999599997</v>
      </c>
      <c r="U30" s="36">
        <v>4.5208333333999997</v>
      </c>
      <c r="W30" s="36">
        <v>7.75</v>
      </c>
      <c r="X30" s="36">
        <v>3.125</v>
      </c>
      <c r="Y30" s="38">
        <v>15.395833333399997</v>
      </c>
    </row>
    <row r="31" spans="1:25" x14ac:dyDescent="0.2">
      <c r="A31" s="58" t="s">
        <v>56</v>
      </c>
      <c r="B31" s="148">
        <v>10553</v>
      </c>
      <c r="C31" s="33" t="s">
        <v>55</v>
      </c>
      <c r="D31" s="112" t="s">
        <v>155</v>
      </c>
      <c r="I31" s="34">
        <v>2</v>
      </c>
      <c r="K31" s="34">
        <v>2</v>
      </c>
      <c r="L31" s="123"/>
      <c r="P31" s="35">
        <v>1.5236000000000001</v>
      </c>
      <c r="R31" s="43">
        <v>1.5236000000000001</v>
      </c>
      <c r="W31" s="36">
        <v>1.4583333334000002</v>
      </c>
      <c r="Y31" s="38">
        <v>1.4583333334000002</v>
      </c>
    </row>
    <row r="32" spans="1:25" x14ac:dyDescent="0.2">
      <c r="A32" s="58" t="s">
        <v>57</v>
      </c>
      <c r="B32" s="148">
        <v>11098</v>
      </c>
      <c r="C32" s="230" t="s">
        <v>217</v>
      </c>
      <c r="D32" s="112" t="s">
        <v>185</v>
      </c>
      <c r="E32" s="34">
        <v>2</v>
      </c>
      <c r="G32" s="34">
        <v>14</v>
      </c>
      <c r="H32" s="34">
        <v>7</v>
      </c>
      <c r="I32" s="34">
        <v>57</v>
      </c>
      <c r="J32" s="34">
        <v>13</v>
      </c>
      <c r="K32" s="34">
        <v>93</v>
      </c>
      <c r="L32" s="46">
        <v>7.8868</v>
      </c>
      <c r="N32" s="35">
        <v>8.8239999999999998</v>
      </c>
      <c r="O32" s="35">
        <v>5.6740999998000001</v>
      </c>
      <c r="P32" s="35">
        <v>36.445899998899996</v>
      </c>
      <c r="Q32" s="35">
        <v>24.0614999993</v>
      </c>
      <c r="R32" s="43">
        <v>82.892299997999913</v>
      </c>
      <c r="S32" s="36">
        <v>6.5625</v>
      </c>
      <c r="U32" s="36">
        <v>9.1874999999999982</v>
      </c>
      <c r="V32" s="36">
        <v>5.6458333334000006</v>
      </c>
      <c r="W32" s="36">
        <v>29.960813492</v>
      </c>
      <c r="X32" s="36">
        <v>19.53125</v>
      </c>
      <c r="Y32" s="38">
        <v>70.88789682540002</v>
      </c>
    </row>
    <row r="33" spans="1:25" x14ac:dyDescent="0.2">
      <c r="A33" s="58" t="s">
        <v>59</v>
      </c>
      <c r="B33" s="148">
        <v>10628</v>
      </c>
      <c r="C33" s="33" t="s">
        <v>58</v>
      </c>
      <c r="D33" s="112" t="s">
        <v>156</v>
      </c>
      <c r="G33" s="34">
        <v>2</v>
      </c>
      <c r="I33" s="34">
        <v>7</v>
      </c>
      <c r="J33" s="34">
        <v>2</v>
      </c>
      <c r="K33" s="34">
        <v>11</v>
      </c>
      <c r="L33" s="123"/>
      <c r="N33" s="35">
        <v>1.2715000000000001</v>
      </c>
      <c r="P33" s="35">
        <v>5.5151999999999992</v>
      </c>
      <c r="Q33" s="35">
        <v>5.1212999999999997</v>
      </c>
      <c r="R33" s="43">
        <v>11.907999999999999</v>
      </c>
      <c r="U33" s="36">
        <v>1.2833333331999999</v>
      </c>
      <c r="W33" s="36">
        <v>5.4375</v>
      </c>
      <c r="X33" s="36">
        <v>4.5</v>
      </c>
      <c r="Y33" s="38">
        <v>11.2208333332</v>
      </c>
    </row>
    <row r="34" spans="1:25" x14ac:dyDescent="0.2">
      <c r="A34" s="58" t="s">
        <v>61</v>
      </c>
      <c r="B34" s="148">
        <v>10636</v>
      </c>
      <c r="C34" s="33" t="s">
        <v>60</v>
      </c>
      <c r="D34" s="112" t="s">
        <v>157</v>
      </c>
      <c r="J34" s="34">
        <v>3</v>
      </c>
      <c r="K34" s="34">
        <v>3</v>
      </c>
      <c r="L34" s="123"/>
      <c r="Q34" s="35">
        <v>7.5707999994000001</v>
      </c>
      <c r="R34" s="43">
        <v>7.5707999994000001</v>
      </c>
      <c r="X34" s="36">
        <v>7.75</v>
      </c>
      <c r="Y34" s="38">
        <v>7.75</v>
      </c>
    </row>
    <row r="35" spans="1:25" ht="13.5" thickBot="1" x14ac:dyDescent="0.25">
      <c r="A35" s="58" t="s">
        <v>63</v>
      </c>
      <c r="B35" s="148">
        <v>10633</v>
      </c>
      <c r="C35" s="33" t="s">
        <v>62</v>
      </c>
      <c r="D35" s="112" t="s">
        <v>158</v>
      </c>
      <c r="G35" s="34">
        <v>1</v>
      </c>
      <c r="H35" s="34">
        <v>1</v>
      </c>
      <c r="I35" s="34">
        <v>3</v>
      </c>
      <c r="J35" s="34">
        <v>1</v>
      </c>
      <c r="K35" s="34">
        <v>6</v>
      </c>
      <c r="L35" s="123"/>
      <c r="N35" s="35">
        <v>0.7</v>
      </c>
      <c r="O35" s="35">
        <v>0.70709999999999995</v>
      </c>
      <c r="P35" s="35">
        <v>1.8618999999999999</v>
      </c>
      <c r="Q35" s="35">
        <v>1.7321</v>
      </c>
      <c r="R35" s="43">
        <v>5.0010999999999992</v>
      </c>
      <c r="U35" s="36">
        <v>0.7</v>
      </c>
      <c r="V35" s="36">
        <v>0.625</v>
      </c>
      <c r="W35" s="36">
        <v>1.4583333334000002</v>
      </c>
      <c r="X35" s="36">
        <v>0.9375</v>
      </c>
      <c r="Y35" s="38">
        <v>3.7208333333999999</v>
      </c>
    </row>
    <row r="36" spans="1:25" s="19" customFormat="1" ht="13.5" thickBot="1" x14ac:dyDescent="0.25">
      <c r="A36" s="79"/>
      <c r="B36" s="163"/>
      <c r="C36" s="81" t="s">
        <v>195</v>
      </c>
      <c r="D36" s="114"/>
      <c r="E36" s="28">
        <f>SUM(E13:E35)</f>
        <v>9</v>
      </c>
      <c r="F36" s="83">
        <f t="shared" ref="F36:K36" si="1">SUM(F13:F35)</f>
        <v>6</v>
      </c>
      <c r="G36" s="83">
        <f t="shared" si="1"/>
        <v>225</v>
      </c>
      <c r="H36" s="83">
        <f t="shared" si="1"/>
        <v>111</v>
      </c>
      <c r="I36" s="83">
        <f t="shared" si="1"/>
        <v>339</v>
      </c>
      <c r="J36" s="83">
        <f t="shared" si="1"/>
        <v>75</v>
      </c>
      <c r="K36" s="83">
        <f t="shared" si="1"/>
        <v>765</v>
      </c>
      <c r="L36" s="47">
        <v>30.302399999999999</v>
      </c>
      <c r="M36" s="29">
        <v>36</v>
      </c>
      <c r="N36" s="29">
        <v>133.52749999760022</v>
      </c>
      <c r="O36" s="29">
        <v>96.516799999499966</v>
      </c>
      <c r="P36" s="29">
        <v>264.14723333069998</v>
      </c>
      <c r="Q36" s="29">
        <v>169.77809999780001</v>
      </c>
      <c r="R36" s="45">
        <v>730.27203332560123</v>
      </c>
      <c r="S36" s="31">
        <v>24.166666666600001</v>
      </c>
      <c r="T36" s="31">
        <v>31</v>
      </c>
      <c r="U36" s="31">
        <v>127.40208333280027</v>
      </c>
      <c r="V36" s="31">
        <v>92.354166666599994</v>
      </c>
      <c r="W36" s="31">
        <v>242.79861111130003</v>
      </c>
      <c r="X36" s="31">
        <v>151.34375</v>
      </c>
      <c r="Y36" s="32">
        <v>669.06527777730025</v>
      </c>
    </row>
    <row r="37" spans="1:25" x14ac:dyDescent="0.2">
      <c r="A37" s="58" t="s">
        <v>65</v>
      </c>
      <c r="B37" s="148">
        <v>10484</v>
      </c>
      <c r="C37" s="33" t="s">
        <v>64</v>
      </c>
      <c r="D37" s="112" t="s">
        <v>159</v>
      </c>
      <c r="F37" s="34">
        <v>1</v>
      </c>
      <c r="G37" s="34">
        <v>2</v>
      </c>
      <c r="H37" s="34">
        <v>8</v>
      </c>
      <c r="I37" s="34">
        <v>16</v>
      </c>
      <c r="J37" s="34">
        <v>4</v>
      </c>
      <c r="K37" s="34">
        <v>31</v>
      </c>
      <c r="L37" s="123"/>
      <c r="M37" s="35">
        <v>8</v>
      </c>
      <c r="N37" s="35">
        <v>1.1949999998999998</v>
      </c>
      <c r="O37" s="35">
        <v>6.5354999999999999</v>
      </c>
      <c r="P37" s="35">
        <v>13.605899999600002</v>
      </c>
      <c r="Q37" s="35">
        <v>10.242599999999999</v>
      </c>
      <c r="R37" s="43">
        <v>39.578999999499999</v>
      </c>
      <c r="T37" s="36">
        <v>8</v>
      </c>
      <c r="U37" s="36">
        <v>1.1374999998999999</v>
      </c>
      <c r="V37" s="36">
        <v>6.125</v>
      </c>
      <c r="W37" s="36">
        <v>13.354166666600001</v>
      </c>
      <c r="X37" s="36">
        <v>9.75</v>
      </c>
      <c r="Y37" s="38">
        <v>38.366666666499995</v>
      </c>
    </row>
    <row r="38" spans="1:25" x14ac:dyDescent="0.2">
      <c r="A38" s="58" t="s">
        <v>67</v>
      </c>
      <c r="B38" s="148">
        <v>10545</v>
      </c>
      <c r="C38" s="33" t="s">
        <v>66</v>
      </c>
      <c r="D38" s="112" t="s">
        <v>160</v>
      </c>
      <c r="I38" s="34">
        <v>1</v>
      </c>
      <c r="J38" s="34">
        <v>4</v>
      </c>
      <c r="K38" s="34">
        <v>5</v>
      </c>
      <c r="L38" s="123"/>
      <c r="P38" s="35">
        <v>1</v>
      </c>
      <c r="Q38" s="35">
        <v>9.8533999997000006</v>
      </c>
      <c r="R38" s="43">
        <v>10.853399999700001</v>
      </c>
      <c r="W38" s="36">
        <v>1</v>
      </c>
      <c r="X38" s="36">
        <v>9.125</v>
      </c>
      <c r="Y38" s="38">
        <v>10.125</v>
      </c>
    </row>
    <row r="39" spans="1:25" x14ac:dyDescent="0.2">
      <c r="A39" s="58" t="s">
        <v>69</v>
      </c>
      <c r="B39" s="148">
        <v>10891</v>
      </c>
      <c r="C39" s="33" t="s">
        <v>68</v>
      </c>
      <c r="D39" s="112" t="s">
        <v>161</v>
      </c>
      <c r="H39" s="34">
        <v>1</v>
      </c>
      <c r="I39" s="34">
        <v>5</v>
      </c>
      <c r="J39" s="34">
        <v>5</v>
      </c>
      <c r="K39" s="34">
        <v>11</v>
      </c>
      <c r="L39" s="123"/>
      <c r="O39" s="35">
        <v>0.99999999989999999</v>
      </c>
      <c r="P39" s="35">
        <v>3.5326999999000002</v>
      </c>
      <c r="Q39" s="35">
        <v>10.210699999500001</v>
      </c>
      <c r="R39" s="43">
        <v>14.743399999300001</v>
      </c>
      <c r="V39" s="36">
        <v>0.99999999989999999</v>
      </c>
      <c r="W39" s="36">
        <v>3.0126488095999999</v>
      </c>
      <c r="X39" s="36">
        <v>9.59375</v>
      </c>
      <c r="Y39" s="38">
        <v>13.6063988095</v>
      </c>
    </row>
    <row r="40" spans="1:25" x14ac:dyDescent="0.2">
      <c r="A40" s="58" t="s">
        <v>71</v>
      </c>
      <c r="B40" s="148">
        <v>10890</v>
      </c>
      <c r="C40" s="33" t="s">
        <v>70</v>
      </c>
      <c r="D40" s="112" t="s">
        <v>162</v>
      </c>
      <c r="G40" s="34">
        <v>8</v>
      </c>
      <c r="H40" s="34">
        <v>3</v>
      </c>
      <c r="I40" s="34">
        <v>7</v>
      </c>
      <c r="K40" s="34">
        <v>18</v>
      </c>
      <c r="L40" s="123"/>
      <c r="N40" s="35">
        <v>4.4320999999999993</v>
      </c>
      <c r="O40" s="35">
        <v>2.3395999999999999</v>
      </c>
      <c r="P40" s="35">
        <v>5.2873000000000001</v>
      </c>
      <c r="R40" s="43">
        <v>12.058999999999999</v>
      </c>
      <c r="U40" s="36">
        <v>4.2874999999999996</v>
      </c>
      <c r="V40" s="36">
        <v>2.09375</v>
      </c>
      <c r="W40" s="36">
        <v>4.9166666668000003</v>
      </c>
      <c r="Y40" s="38">
        <v>11.297916666800001</v>
      </c>
    </row>
    <row r="41" spans="1:25" x14ac:dyDescent="0.2">
      <c r="A41" s="58" t="s">
        <v>73</v>
      </c>
      <c r="B41" s="148">
        <v>10828</v>
      </c>
      <c r="C41" s="33" t="s">
        <v>72</v>
      </c>
      <c r="D41" s="112" t="s">
        <v>163</v>
      </c>
      <c r="G41" s="34">
        <v>4</v>
      </c>
      <c r="I41" s="34">
        <v>22</v>
      </c>
      <c r="J41" s="34">
        <v>3</v>
      </c>
      <c r="K41" s="34">
        <v>29</v>
      </c>
      <c r="L41" s="123"/>
      <c r="N41" s="35">
        <v>2.3899999999999997</v>
      </c>
      <c r="P41" s="35">
        <v>19.023599999900004</v>
      </c>
      <c r="Q41" s="35">
        <v>8.1212999999999997</v>
      </c>
      <c r="R41" s="43">
        <v>29.534899999900002</v>
      </c>
      <c r="U41" s="36">
        <v>2.1875</v>
      </c>
      <c r="W41" s="36">
        <v>18.089285714399999</v>
      </c>
      <c r="X41" s="36">
        <v>7.875</v>
      </c>
      <c r="Y41" s="38">
        <v>28.151785714399999</v>
      </c>
    </row>
    <row r="42" spans="1:25" x14ac:dyDescent="0.2">
      <c r="A42" s="58" t="s">
        <v>75</v>
      </c>
      <c r="B42" s="148">
        <v>10824</v>
      </c>
      <c r="C42" s="33" t="s">
        <v>74</v>
      </c>
      <c r="D42" s="112" t="s">
        <v>164</v>
      </c>
      <c r="G42" s="34">
        <v>1</v>
      </c>
      <c r="H42" s="34">
        <v>2</v>
      </c>
      <c r="I42" s="34">
        <v>49</v>
      </c>
      <c r="J42" s="34">
        <v>4</v>
      </c>
      <c r="K42" s="34">
        <v>56</v>
      </c>
      <c r="L42" s="123"/>
      <c r="N42" s="35">
        <v>0.7</v>
      </c>
      <c r="O42" s="35">
        <v>1.4141999999999999</v>
      </c>
      <c r="P42" s="35">
        <v>35.15180000010001</v>
      </c>
      <c r="Q42" s="35">
        <v>10.3207000008</v>
      </c>
      <c r="R42" s="43">
        <v>47.586700000899995</v>
      </c>
      <c r="U42" s="36">
        <v>0.7</v>
      </c>
      <c r="V42" s="36">
        <v>1</v>
      </c>
      <c r="W42" s="36">
        <v>31.303571428200001</v>
      </c>
      <c r="X42" s="36">
        <v>11.71875</v>
      </c>
      <c r="Y42" s="38">
        <v>44.722321428199997</v>
      </c>
    </row>
    <row r="43" spans="1:25" x14ac:dyDescent="0.2">
      <c r="A43" s="58" t="s">
        <v>77</v>
      </c>
      <c r="B43" s="148">
        <v>10892</v>
      </c>
      <c r="C43" s="33" t="s">
        <v>76</v>
      </c>
      <c r="D43" s="112" t="s">
        <v>165</v>
      </c>
      <c r="G43" s="34">
        <v>2</v>
      </c>
      <c r="I43" s="34">
        <v>30</v>
      </c>
      <c r="J43" s="34">
        <v>13</v>
      </c>
      <c r="K43" s="34">
        <v>45</v>
      </c>
      <c r="L43" s="123"/>
      <c r="N43" s="35">
        <v>1.1040999998999999</v>
      </c>
      <c r="P43" s="35">
        <v>18.476199999600006</v>
      </c>
      <c r="Q43" s="35">
        <v>28.650999998300001</v>
      </c>
      <c r="R43" s="43">
        <v>48.231299997799987</v>
      </c>
      <c r="U43" s="36">
        <v>0.9333333332</v>
      </c>
      <c r="W43" s="36">
        <v>14.5451388886</v>
      </c>
      <c r="X43" s="36">
        <v>27.730316558600002</v>
      </c>
      <c r="Y43" s="38">
        <v>43.208788780399999</v>
      </c>
    </row>
    <row r="44" spans="1:25" x14ac:dyDescent="0.2">
      <c r="A44" s="58" t="s">
        <v>79</v>
      </c>
      <c r="B44" s="148">
        <v>10901</v>
      </c>
      <c r="C44" s="33" t="s">
        <v>78</v>
      </c>
      <c r="D44" s="112" t="s">
        <v>166</v>
      </c>
      <c r="E44" s="34">
        <v>1</v>
      </c>
      <c r="G44" s="34">
        <v>3</v>
      </c>
      <c r="H44" s="34">
        <v>2</v>
      </c>
      <c r="I44" s="34">
        <v>20</v>
      </c>
      <c r="J44" s="34">
        <v>7</v>
      </c>
      <c r="K44" s="34">
        <v>33</v>
      </c>
      <c r="L44" s="46">
        <v>5</v>
      </c>
      <c r="N44" s="35">
        <v>2.0999999998999996</v>
      </c>
      <c r="O44" s="35">
        <v>2</v>
      </c>
      <c r="P44" s="35">
        <v>17.789799999800003</v>
      </c>
      <c r="Q44" s="35">
        <v>20.999999999700002</v>
      </c>
      <c r="R44" s="43">
        <v>47.889799999400005</v>
      </c>
      <c r="S44" s="36">
        <v>5</v>
      </c>
      <c r="U44" s="36">
        <v>2.0999999998999996</v>
      </c>
      <c r="V44" s="36">
        <v>2</v>
      </c>
      <c r="W44" s="36">
        <v>16.909226190399998</v>
      </c>
      <c r="X44" s="36">
        <v>21</v>
      </c>
      <c r="Y44" s="38">
        <v>47.009226190300005</v>
      </c>
    </row>
    <row r="45" spans="1:25" ht="13.5" thickBot="1" x14ac:dyDescent="0.25">
      <c r="A45" s="58" t="s">
        <v>57</v>
      </c>
      <c r="B45" s="148">
        <v>11098</v>
      </c>
      <c r="C45" s="118" t="s">
        <v>222</v>
      </c>
      <c r="D45" s="112" t="s">
        <v>185</v>
      </c>
      <c r="I45" s="34">
        <v>16</v>
      </c>
      <c r="J45" s="34">
        <v>9</v>
      </c>
      <c r="K45" s="34">
        <v>25</v>
      </c>
      <c r="L45" s="123"/>
      <c r="P45" s="35">
        <v>9.2848999999999986</v>
      </c>
      <c r="Q45" s="35">
        <v>13.3216</v>
      </c>
      <c r="R45" s="43">
        <v>22.606499999999997</v>
      </c>
      <c r="W45" s="36">
        <v>6.875</v>
      </c>
      <c r="X45" s="36">
        <v>7.96875</v>
      </c>
      <c r="Y45" s="38">
        <v>14.84375</v>
      </c>
    </row>
    <row r="46" spans="1:25" s="19" customFormat="1" ht="13.5" thickBot="1" x14ac:dyDescent="0.25">
      <c r="A46" s="79"/>
      <c r="B46" s="163"/>
      <c r="C46" s="81" t="s">
        <v>196</v>
      </c>
      <c r="D46" s="114"/>
      <c r="E46" s="28">
        <f>SUM(E37:E45)</f>
        <v>1</v>
      </c>
      <c r="F46" s="83">
        <f t="shared" ref="F46:K46" si="2">SUM(F37:F45)</f>
        <v>1</v>
      </c>
      <c r="G46" s="83">
        <f t="shared" si="2"/>
        <v>20</v>
      </c>
      <c r="H46" s="83">
        <f t="shared" si="2"/>
        <v>16</v>
      </c>
      <c r="I46" s="83">
        <f t="shared" si="2"/>
        <v>166</v>
      </c>
      <c r="J46" s="83">
        <f t="shared" si="2"/>
        <v>49</v>
      </c>
      <c r="K46" s="83">
        <f t="shared" si="2"/>
        <v>253</v>
      </c>
      <c r="L46" s="47">
        <v>5</v>
      </c>
      <c r="M46" s="29">
        <v>8</v>
      </c>
      <c r="N46" s="29">
        <v>11.921199999699995</v>
      </c>
      <c r="O46" s="29">
        <v>13.289299999899999</v>
      </c>
      <c r="P46" s="29">
        <v>123.15219999889989</v>
      </c>
      <c r="Q46" s="29">
        <v>111.72129999800001</v>
      </c>
      <c r="R46" s="45">
        <v>273.08399999650004</v>
      </c>
      <c r="S46" s="31">
        <v>5</v>
      </c>
      <c r="T46" s="31">
        <v>8</v>
      </c>
      <c r="U46" s="31">
        <v>11.345833332999998</v>
      </c>
      <c r="V46" s="31">
        <v>12.2187499999</v>
      </c>
      <c r="W46" s="31">
        <v>110.00570436459999</v>
      </c>
      <c r="X46" s="31">
        <v>104.76156655859999</v>
      </c>
      <c r="Y46" s="32">
        <v>251.33185425609992</v>
      </c>
    </row>
    <row r="47" spans="1:25" x14ac:dyDescent="0.2">
      <c r="A47" s="58" t="s">
        <v>81</v>
      </c>
      <c r="B47" s="148">
        <v>10487</v>
      </c>
      <c r="C47" s="33" t="s">
        <v>80</v>
      </c>
      <c r="D47" s="112" t="s">
        <v>167</v>
      </c>
      <c r="G47" s="34">
        <v>1</v>
      </c>
      <c r="I47" s="34">
        <v>7</v>
      </c>
      <c r="J47" s="34">
        <v>1</v>
      </c>
      <c r="K47" s="34">
        <v>9</v>
      </c>
      <c r="L47" s="123"/>
      <c r="N47" s="35">
        <v>0.35</v>
      </c>
      <c r="P47" s="35">
        <v>4.0035999999999996</v>
      </c>
      <c r="Q47" s="35">
        <v>2.1213000000000002</v>
      </c>
      <c r="R47" s="43">
        <v>6.4748999999999999</v>
      </c>
      <c r="U47" s="36">
        <v>0.21875</v>
      </c>
      <c r="W47" s="36">
        <v>2.8705357140999999</v>
      </c>
      <c r="X47" s="36">
        <v>1.875</v>
      </c>
      <c r="Y47" s="38">
        <v>4.9642857140999999</v>
      </c>
    </row>
    <row r="48" spans="1:25" x14ac:dyDescent="0.2">
      <c r="A48" s="58" t="s">
        <v>83</v>
      </c>
      <c r="B48" s="148">
        <v>10847</v>
      </c>
      <c r="C48" s="33" t="s">
        <v>82</v>
      </c>
      <c r="D48" s="112" t="s">
        <v>168</v>
      </c>
      <c r="G48" s="34">
        <v>21</v>
      </c>
      <c r="I48" s="34">
        <v>29</v>
      </c>
      <c r="J48" s="34">
        <v>7</v>
      </c>
      <c r="K48" s="34">
        <v>57</v>
      </c>
      <c r="L48" s="123"/>
      <c r="N48" s="35">
        <v>12.638899999799996</v>
      </c>
      <c r="P48" s="35">
        <v>21.006999999700007</v>
      </c>
      <c r="Q48" s="35">
        <v>13.523999999399999</v>
      </c>
      <c r="R48" s="43">
        <v>47.169899998900014</v>
      </c>
      <c r="U48" s="36">
        <v>12.0895833332</v>
      </c>
      <c r="W48" s="36">
        <v>18.795634920499996</v>
      </c>
      <c r="X48" s="36">
        <v>11.125</v>
      </c>
      <c r="Y48" s="38">
        <v>42.01021825370001</v>
      </c>
    </row>
    <row r="49" spans="1:25" x14ac:dyDescent="0.2">
      <c r="A49" s="58" t="s">
        <v>32</v>
      </c>
      <c r="B49" s="148">
        <v>10586</v>
      </c>
      <c r="C49" s="229" t="s">
        <v>218</v>
      </c>
      <c r="D49" s="112" t="s">
        <v>169</v>
      </c>
      <c r="G49" s="34">
        <v>2</v>
      </c>
      <c r="I49" s="34">
        <v>8</v>
      </c>
      <c r="J49" s="34">
        <v>4</v>
      </c>
      <c r="K49" s="34">
        <v>14</v>
      </c>
      <c r="L49" s="123"/>
      <c r="N49" s="35">
        <v>1.0102999998</v>
      </c>
      <c r="P49" s="35">
        <v>5.1517999997999997</v>
      </c>
      <c r="Q49" s="35">
        <v>8.9954999995999998</v>
      </c>
      <c r="R49" s="43">
        <v>15.1575999992</v>
      </c>
      <c r="U49" s="36">
        <v>0.875</v>
      </c>
      <c r="W49" s="36">
        <v>4.5238095237999998</v>
      </c>
      <c r="X49" s="36">
        <v>8.15625</v>
      </c>
      <c r="Y49" s="38">
        <v>13.555059523800001</v>
      </c>
    </row>
    <row r="50" spans="1:25" x14ac:dyDescent="0.2">
      <c r="A50" s="58" t="s">
        <v>85</v>
      </c>
      <c r="B50" s="148">
        <v>10886</v>
      </c>
      <c r="C50" s="33" t="s">
        <v>84</v>
      </c>
      <c r="D50" s="112" t="s">
        <v>84</v>
      </c>
      <c r="G50" s="34">
        <v>5</v>
      </c>
      <c r="I50" s="34">
        <v>41</v>
      </c>
      <c r="J50" s="34">
        <v>7</v>
      </c>
      <c r="K50" s="34">
        <v>53</v>
      </c>
      <c r="L50" s="123"/>
      <c r="N50" s="35">
        <v>2.4578999998999995</v>
      </c>
      <c r="P50" s="35">
        <v>29.524999998800006</v>
      </c>
      <c r="Q50" s="35">
        <v>12.392300000000001</v>
      </c>
      <c r="R50" s="43">
        <v>44.375199998699991</v>
      </c>
      <c r="U50" s="36">
        <v>2.1212121211000001</v>
      </c>
      <c r="W50" s="36">
        <v>26.544070512600001</v>
      </c>
      <c r="X50" s="36">
        <v>9.5625</v>
      </c>
      <c r="Y50" s="38">
        <v>38.227782633700009</v>
      </c>
    </row>
    <row r="51" spans="1:25" x14ac:dyDescent="0.2">
      <c r="A51" s="58" t="s">
        <v>87</v>
      </c>
      <c r="B51" s="148">
        <v>10883</v>
      </c>
      <c r="C51" s="33" t="s">
        <v>86</v>
      </c>
      <c r="D51" s="112" t="s">
        <v>170</v>
      </c>
      <c r="G51" s="34">
        <v>45</v>
      </c>
      <c r="I51" s="34">
        <v>10</v>
      </c>
      <c r="J51" s="34">
        <v>2</v>
      </c>
      <c r="K51" s="34">
        <v>57</v>
      </c>
      <c r="L51" s="123"/>
      <c r="N51" s="35">
        <v>29.182699998899999</v>
      </c>
      <c r="P51" s="35">
        <v>6.5866999996999995</v>
      </c>
      <c r="Q51" s="35">
        <v>3.5691999998000004</v>
      </c>
      <c r="R51" s="43">
        <v>39.338599998400014</v>
      </c>
      <c r="U51" s="36">
        <v>28.882291666299992</v>
      </c>
      <c r="W51" s="36">
        <v>5.3497023810000002</v>
      </c>
      <c r="X51" s="36">
        <v>2.34375</v>
      </c>
      <c r="Y51" s="38">
        <v>36.575744047300006</v>
      </c>
    </row>
    <row r="52" spans="1:25" x14ac:dyDescent="0.2">
      <c r="A52" s="58" t="s">
        <v>89</v>
      </c>
      <c r="B52" s="148">
        <v>10889</v>
      </c>
      <c r="C52" s="33" t="s">
        <v>88</v>
      </c>
      <c r="D52" s="112" t="s">
        <v>88</v>
      </c>
      <c r="G52" s="34">
        <v>1</v>
      </c>
      <c r="I52" s="34">
        <v>6</v>
      </c>
      <c r="K52" s="34">
        <v>7</v>
      </c>
      <c r="L52" s="123"/>
      <c r="N52" s="35">
        <v>0.495</v>
      </c>
      <c r="P52" s="35">
        <v>3.7760999999</v>
      </c>
      <c r="R52" s="43">
        <v>4.2710999999000006</v>
      </c>
      <c r="U52" s="36">
        <v>0.4375</v>
      </c>
      <c r="W52" s="36">
        <v>2.8154761904000001</v>
      </c>
      <c r="Y52" s="38">
        <v>3.2529761904000001</v>
      </c>
    </row>
    <row r="53" spans="1:25" x14ac:dyDescent="0.2">
      <c r="A53" s="58" t="s">
        <v>91</v>
      </c>
      <c r="B53" s="148">
        <v>10893</v>
      </c>
      <c r="C53" s="33" t="s">
        <v>90</v>
      </c>
      <c r="D53" s="112" t="s">
        <v>171</v>
      </c>
      <c r="G53" s="34">
        <v>6</v>
      </c>
      <c r="I53" s="34">
        <v>23</v>
      </c>
      <c r="J53" s="34">
        <v>4</v>
      </c>
      <c r="K53" s="34">
        <v>33</v>
      </c>
      <c r="L53" s="123"/>
      <c r="N53" s="35">
        <v>3.6961999998000001</v>
      </c>
      <c r="P53" s="35">
        <v>14.452699999700004</v>
      </c>
      <c r="Q53" s="35">
        <v>7.6920999999999999</v>
      </c>
      <c r="R53" s="43">
        <v>25.840999999500006</v>
      </c>
      <c r="U53" s="36">
        <v>3.6312499999999996</v>
      </c>
      <c r="W53" s="36">
        <v>13.0119047619</v>
      </c>
      <c r="X53" s="36">
        <v>7</v>
      </c>
      <c r="Y53" s="38">
        <v>23.643154761900004</v>
      </c>
    </row>
    <row r="54" spans="1:25" x14ac:dyDescent="0.2">
      <c r="A54" s="58" t="s">
        <v>93</v>
      </c>
      <c r="B54" s="148">
        <v>10521</v>
      </c>
      <c r="C54" s="33" t="s">
        <v>92</v>
      </c>
      <c r="D54" s="112" t="s">
        <v>172</v>
      </c>
      <c r="I54" s="34">
        <v>4</v>
      </c>
      <c r="J54" s="34">
        <v>1</v>
      </c>
      <c r="K54" s="34">
        <v>5</v>
      </c>
      <c r="L54" s="123"/>
      <c r="P54" s="35">
        <v>3.3938999999999999</v>
      </c>
      <c r="Q54" s="35">
        <v>1.7321</v>
      </c>
      <c r="R54" s="43">
        <v>5.1259999999999994</v>
      </c>
      <c r="W54" s="36">
        <v>3.2500000001</v>
      </c>
      <c r="X54" s="36">
        <v>0.9375</v>
      </c>
      <c r="Y54" s="38">
        <v>4.1875000001</v>
      </c>
    </row>
    <row r="55" spans="1:25" x14ac:dyDescent="0.2">
      <c r="A55" s="58" t="s">
        <v>43</v>
      </c>
      <c r="B55" s="148">
        <v>10519</v>
      </c>
      <c r="C55" s="229" t="s">
        <v>219</v>
      </c>
      <c r="D55" s="112" t="s">
        <v>173</v>
      </c>
      <c r="I55" s="34">
        <v>10</v>
      </c>
      <c r="J55" s="34">
        <v>5</v>
      </c>
      <c r="K55" s="34">
        <v>15</v>
      </c>
      <c r="L55" s="123"/>
      <c r="P55" s="35">
        <v>5.2130999999999998</v>
      </c>
      <c r="Q55" s="35">
        <v>10.732099999700001</v>
      </c>
      <c r="R55" s="43">
        <v>15.945199999700002</v>
      </c>
      <c r="W55" s="36">
        <v>3.5342261904999996</v>
      </c>
      <c r="X55" s="36">
        <v>8.6785714285999997</v>
      </c>
      <c r="Y55" s="38">
        <v>12.212797619100002</v>
      </c>
    </row>
    <row r="56" spans="1:25" x14ac:dyDescent="0.2">
      <c r="A56" s="58" t="s">
        <v>95</v>
      </c>
      <c r="B56" s="148">
        <v>10838</v>
      </c>
      <c r="C56" s="33" t="s">
        <v>94</v>
      </c>
      <c r="D56" s="112" t="s">
        <v>174</v>
      </c>
      <c r="G56" s="34">
        <v>19</v>
      </c>
      <c r="I56" s="34">
        <v>73</v>
      </c>
      <c r="J56" s="34">
        <v>23</v>
      </c>
      <c r="K56" s="34">
        <v>115</v>
      </c>
      <c r="L56" s="123"/>
      <c r="N56" s="35">
        <v>9.7303999992999994</v>
      </c>
      <c r="P56" s="35">
        <v>56.223199998599959</v>
      </c>
      <c r="Q56" s="35">
        <v>51.43109999939999</v>
      </c>
      <c r="R56" s="43">
        <v>117.38469999729998</v>
      </c>
      <c r="U56" s="36">
        <v>8.9250000000000007</v>
      </c>
      <c r="W56" s="36">
        <v>51.577380951700007</v>
      </c>
      <c r="X56" s="36">
        <v>45.977678571299997</v>
      </c>
      <c r="Y56" s="38">
        <v>106.48005952299999</v>
      </c>
    </row>
    <row r="57" spans="1:25" x14ac:dyDescent="0.2">
      <c r="A57" s="58" t="s">
        <v>97</v>
      </c>
      <c r="B57" s="148">
        <v>10863</v>
      </c>
      <c r="C57" s="33" t="s">
        <v>96</v>
      </c>
      <c r="D57" s="112" t="s">
        <v>175</v>
      </c>
      <c r="E57" s="34">
        <v>1</v>
      </c>
      <c r="G57" s="34">
        <v>7</v>
      </c>
      <c r="I57" s="34">
        <v>15</v>
      </c>
      <c r="J57" s="34">
        <v>4</v>
      </c>
      <c r="K57" s="34">
        <v>27</v>
      </c>
      <c r="L57" s="46">
        <v>2.8868</v>
      </c>
      <c r="N57" s="35">
        <v>4.2771999997000005</v>
      </c>
      <c r="P57" s="35">
        <v>10.5868999999</v>
      </c>
      <c r="Q57" s="35">
        <v>9.3988000001999996</v>
      </c>
      <c r="R57" s="43">
        <v>27.149699999800003</v>
      </c>
      <c r="S57" s="36">
        <v>2.0833333333000001</v>
      </c>
      <c r="U57" s="36">
        <v>4.2729166665999996</v>
      </c>
      <c r="W57" s="36">
        <v>9.7577838825000001</v>
      </c>
      <c r="X57" s="36">
        <v>9.25</v>
      </c>
      <c r="Y57" s="38">
        <v>25.364033882399994</v>
      </c>
    </row>
    <row r="58" spans="1:25" x14ac:dyDescent="0.2">
      <c r="A58" s="58" t="s">
        <v>52</v>
      </c>
      <c r="B58" s="148">
        <v>12367</v>
      </c>
      <c r="C58" s="229" t="s">
        <v>220</v>
      </c>
      <c r="D58" s="112" t="s">
        <v>176</v>
      </c>
      <c r="E58" s="34">
        <v>1</v>
      </c>
      <c r="G58" s="34">
        <v>43</v>
      </c>
      <c r="I58" s="34">
        <v>179</v>
      </c>
      <c r="J58" s="34">
        <v>61</v>
      </c>
      <c r="K58" s="34">
        <v>284</v>
      </c>
      <c r="L58" s="46">
        <v>4.9999999995</v>
      </c>
      <c r="N58" s="35">
        <v>22.94259999929999</v>
      </c>
      <c r="P58" s="35">
        <v>124.75356666439991</v>
      </c>
      <c r="Q58" s="35">
        <v>127.90219999909999</v>
      </c>
      <c r="R58" s="43">
        <v>280.59836666230035</v>
      </c>
      <c r="S58" s="36">
        <v>5.0000000001</v>
      </c>
      <c r="U58" s="36">
        <v>20.611489898999988</v>
      </c>
      <c r="W58" s="36">
        <v>109.76972680219998</v>
      </c>
      <c r="X58" s="36">
        <v>110.94122023790001</v>
      </c>
      <c r="Y58" s="38">
        <v>246.32243693919995</v>
      </c>
    </row>
    <row r="59" spans="1:25" x14ac:dyDescent="0.2">
      <c r="A59" s="58" t="s">
        <v>99</v>
      </c>
      <c r="B59" s="148">
        <v>10623</v>
      </c>
      <c r="C59" s="33" t="s">
        <v>98</v>
      </c>
      <c r="D59" s="112" t="s">
        <v>177</v>
      </c>
      <c r="I59" s="34">
        <v>5</v>
      </c>
      <c r="J59" s="34">
        <v>1</v>
      </c>
      <c r="K59" s="34">
        <v>6</v>
      </c>
      <c r="L59" s="123"/>
      <c r="P59" s="35">
        <v>2.8279999999999998</v>
      </c>
      <c r="Q59" s="35">
        <v>1.2246999999999999</v>
      </c>
      <c r="R59" s="43">
        <v>4.0526999999999997</v>
      </c>
      <c r="W59" s="36">
        <v>1.7708333332999999</v>
      </c>
      <c r="X59" s="36">
        <v>0.75</v>
      </c>
      <c r="Y59" s="38">
        <v>2.5208333333000001</v>
      </c>
    </row>
    <row r="60" spans="1:25" ht="13.5" thickBot="1" x14ac:dyDescent="0.25">
      <c r="A60" s="58" t="s">
        <v>57</v>
      </c>
      <c r="B60" s="148">
        <v>11098</v>
      </c>
      <c r="C60" s="118" t="s">
        <v>221</v>
      </c>
      <c r="D60" s="112" t="s">
        <v>185</v>
      </c>
      <c r="E60" s="34">
        <v>1</v>
      </c>
      <c r="I60" s="34">
        <v>16</v>
      </c>
      <c r="J60" s="34">
        <v>11</v>
      </c>
      <c r="K60" s="34">
        <v>28</v>
      </c>
      <c r="L60" s="46">
        <v>2.8868</v>
      </c>
      <c r="P60" s="35">
        <v>10.589499999800001</v>
      </c>
      <c r="Q60" s="35">
        <v>23.901899999699996</v>
      </c>
      <c r="R60" s="43">
        <v>37.378199999499998</v>
      </c>
      <c r="S60" s="36">
        <v>1.6666666667000001</v>
      </c>
      <c r="W60" s="36">
        <v>8.7249999999999979</v>
      </c>
      <c r="X60" s="36">
        <v>21.03125</v>
      </c>
      <c r="Y60" s="38">
        <v>31.422916666700001</v>
      </c>
    </row>
    <row r="61" spans="1:25" s="19" customFormat="1" ht="12.75" customHeight="1" thickBot="1" x14ac:dyDescent="0.25">
      <c r="A61" s="79"/>
      <c r="B61" s="163"/>
      <c r="C61" s="88" t="s">
        <v>197</v>
      </c>
      <c r="D61" s="114"/>
      <c r="E61" s="28">
        <f>SUM(E47:E60)</f>
        <v>3</v>
      </c>
      <c r="F61" s="83">
        <f t="shared" ref="F61:K61" si="3">SUM(F47:F60)</f>
        <v>0</v>
      </c>
      <c r="G61" s="83">
        <f t="shared" si="3"/>
        <v>150</v>
      </c>
      <c r="H61" s="83">
        <f t="shared" si="3"/>
        <v>0</v>
      </c>
      <c r="I61" s="83">
        <f t="shared" si="3"/>
        <v>426</v>
      </c>
      <c r="J61" s="83">
        <f t="shared" si="3"/>
        <v>131</v>
      </c>
      <c r="K61" s="83">
        <f t="shared" si="3"/>
        <v>710</v>
      </c>
      <c r="L61" s="47">
        <v>10.7735999995</v>
      </c>
      <c r="M61" s="82"/>
      <c r="N61" s="29">
        <v>86.781199996500064</v>
      </c>
      <c r="O61" s="82"/>
      <c r="P61" s="29">
        <v>298.09106666030067</v>
      </c>
      <c r="Q61" s="29">
        <v>274.61729999690004</v>
      </c>
      <c r="R61" s="45">
        <v>670.26316665320041</v>
      </c>
      <c r="S61" s="31">
        <v>8.7500000001</v>
      </c>
      <c r="T61" s="85"/>
      <c r="U61" s="31">
        <v>82.064993686200097</v>
      </c>
      <c r="V61" s="85"/>
      <c r="W61" s="31">
        <v>262.29608516460019</v>
      </c>
      <c r="X61" s="31">
        <v>237.6287202378</v>
      </c>
      <c r="Y61" s="32">
        <v>590.73979908869933</v>
      </c>
    </row>
    <row r="62" spans="1:25" s="19" customFormat="1" ht="12.75" customHeight="1" thickBot="1" x14ac:dyDescent="0.25">
      <c r="A62" s="60"/>
      <c r="B62" s="164"/>
      <c r="C62" s="8"/>
      <c r="D62" s="118"/>
      <c r="E62" s="52"/>
      <c r="G62" s="52"/>
      <c r="I62" s="52"/>
      <c r="J62" s="52"/>
      <c r="K62" s="52"/>
      <c r="L62" s="48"/>
      <c r="N62" s="50"/>
      <c r="P62" s="50"/>
      <c r="Q62" s="50"/>
      <c r="R62" s="51"/>
      <c r="S62" s="40"/>
      <c r="T62" s="22"/>
      <c r="U62" s="40"/>
      <c r="V62" s="22"/>
      <c r="W62" s="40"/>
      <c r="X62" s="40"/>
      <c r="Y62" s="41"/>
    </row>
    <row r="63" spans="1:25" s="19" customFormat="1" ht="12.75" customHeight="1" thickBot="1" x14ac:dyDescent="0.25">
      <c r="A63" s="79"/>
      <c r="B63" s="163"/>
      <c r="C63" s="89" t="s">
        <v>205</v>
      </c>
      <c r="D63" s="114"/>
      <c r="E63" s="28">
        <f>E12+E36+E46+E61</f>
        <v>13</v>
      </c>
      <c r="F63" s="28">
        <f t="shared" ref="F63:Y63" si="4">F12+F36+F46+F61</f>
        <v>7</v>
      </c>
      <c r="G63" s="28">
        <f t="shared" si="4"/>
        <v>425</v>
      </c>
      <c r="H63" s="28">
        <f t="shared" si="4"/>
        <v>132</v>
      </c>
      <c r="I63" s="28">
        <f t="shared" si="4"/>
        <v>1164</v>
      </c>
      <c r="J63" s="28">
        <f t="shared" si="4"/>
        <v>292</v>
      </c>
      <c r="K63" s="28">
        <f t="shared" si="4"/>
        <v>2033</v>
      </c>
      <c r="L63" s="47">
        <f t="shared" si="4"/>
        <v>46.075999999499999</v>
      </c>
      <c r="M63" s="29">
        <f t="shared" si="4"/>
        <v>44</v>
      </c>
      <c r="N63" s="29">
        <f t="shared" si="4"/>
        <v>250.05979999360028</v>
      </c>
      <c r="O63" s="29">
        <f t="shared" si="4"/>
        <v>114.80609999939996</v>
      </c>
      <c r="P63" s="29">
        <f t="shared" si="4"/>
        <v>855.78659998710032</v>
      </c>
      <c r="Q63" s="29">
        <f t="shared" si="4"/>
        <v>634.26539999070008</v>
      </c>
      <c r="R63" s="45">
        <f t="shared" si="4"/>
        <v>1944.993899970302</v>
      </c>
      <c r="S63" s="31">
        <f t="shared" si="4"/>
        <v>37.916666666700003</v>
      </c>
      <c r="T63" s="31">
        <f t="shared" si="4"/>
        <v>39</v>
      </c>
      <c r="U63" s="31">
        <f t="shared" si="4"/>
        <v>237.55059974520037</v>
      </c>
      <c r="V63" s="31">
        <f t="shared" si="4"/>
        <v>109.57291666649999</v>
      </c>
      <c r="W63" s="31">
        <f t="shared" si="4"/>
        <v>770.46762716450019</v>
      </c>
      <c r="X63" s="31">
        <f t="shared" si="4"/>
        <v>561.59862012939993</v>
      </c>
      <c r="Y63" s="32">
        <f t="shared" si="4"/>
        <v>1756.1064303722997</v>
      </c>
    </row>
    <row r="64" spans="1:25" s="49" customFormat="1" ht="12.75" customHeight="1" thickBot="1" x14ac:dyDescent="0.25">
      <c r="A64" s="56"/>
      <c r="B64" s="165"/>
      <c r="C64" s="89" t="s">
        <v>206</v>
      </c>
      <c r="D64" s="114"/>
      <c r="E64" s="28">
        <v>13</v>
      </c>
      <c r="F64" s="27">
        <v>6</v>
      </c>
      <c r="G64" s="28">
        <v>410</v>
      </c>
      <c r="H64" s="27">
        <v>130</v>
      </c>
      <c r="I64" s="28">
        <v>1075</v>
      </c>
      <c r="J64" s="28">
        <v>269</v>
      </c>
      <c r="K64" s="28">
        <v>1903</v>
      </c>
      <c r="L64" s="47"/>
      <c r="M64" s="27"/>
      <c r="N64" s="29"/>
      <c r="O64" s="27"/>
      <c r="P64" s="29"/>
      <c r="Q64" s="29"/>
      <c r="R64" s="45"/>
      <c r="S64" s="31"/>
      <c r="T64" s="30"/>
      <c r="U64" s="31"/>
      <c r="V64" s="30"/>
      <c r="W64" s="31"/>
      <c r="X64" s="31"/>
      <c r="Y64" s="32"/>
    </row>
    <row r="65" spans="1:25" s="19" customFormat="1" ht="12.75" customHeight="1" x14ac:dyDescent="0.2">
      <c r="A65" s="60"/>
      <c r="B65" s="164"/>
      <c r="C65" s="8"/>
      <c r="D65" s="118"/>
      <c r="E65" s="52"/>
      <c r="G65" s="52"/>
      <c r="I65" s="52"/>
      <c r="J65" s="52"/>
      <c r="K65" s="52"/>
      <c r="L65" s="48"/>
      <c r="N65" s="50"/>
      <c r="P65" s="50"/>
      <c r="Q65" s="50"/>
      <c r="R65" s="51"/>
      <c r="S65" s="40"/>
      <c r="T65" s="22"/>
      <c r="U65" s="40"/>
      <c r="V65" s="22"/>
      <c r="W65" s="40"/>
      <c r="X65" s="40"/>
      <c r="Y65" s="41"/>
    </row>
    <row r="66" spans="1:25" s="19" customFormat="1" ht="12.75" customHeight="1" x14ac:dyDescent="0.2">
      <c r="A66" s="60"/>
      <c r="B66" s="164"/>
      <c r="C66" s="8"/>
      <c r="D66" s="118"/>
      <c r="E66" s="52"/>
      <c r="G66" s="52"/>
      <c r="I66" s="52"/>
      <c r="J66" s="52"/>
      <c r="K66" s="52"/>
      <c r="L66" s="48"/>
      <c r="N66" s="50"/>
      <c r="P66" s="50"/>
      <c r="Q66" s="50"/>
      <c r="R66" s="51"/>
      <c r="S66" s="40"/>
      <c r="T66" s="22"/>
      <c r="U66" s="40"/>
      <c r="V66" s="22"/>
      <c r="W66" s="40"/>
      <c r="X66" s="40"/>
      <c r="Y66" s="41"/>
    </row>
    <row r="67" spans="1:25" s="19" customFormat="1" ht="12.75" customHeight="1" x14ac:dyDescent="0.2">
      <c r="A67" s="60"/>
      <c r="B67" s="164"/>
      <c r="C67" s="8"/>
      <c r="D67" s="118"/>
      <c r="E67" s="52"/>
      <c r="G67" s="52"/>
      <c r="I67" s="52"/>
      <c r="J67" s="52"/>
      <c r="K67" s="52"/>
      <c r="L67" s="48"/>
      <c r="N67" s="50"/>
      <c r="P67" s="50"/>
      <c r="Q67" s="50"/>
      <c r="R67" s="51"/>
      <c r="S67" s="40"/>
      <c r="T67" s="22"/>
      <c r="U67" s="40"/>
      <c r="V67" s="22"/>
      <c r="W67" s="40"/>
      <c r="X67" s="40"/>
      <c r="Y67" s="41"/>
    </row>
    <row r="68" spans="1:25" x14ac:dyDescent="0.2">
      <c r="A68" s="58" t="s">
        <v>101</v>
      </c>
      <c r="B68" s="148">
        <v>10817</v>
      </c>
      <c r="C68" s="33" t="s">
        <v>100</v>
      </c>
      <c r="D68" s="112" t="s">
        <v>178</v>
      </c>
      <c r="G68" s="34">
        <v>14</v>
      </c>
      <c r="H68" s="34">
        <v>4</v>
      </c>
      <c r="I68" s="34">
        <v>50</v>
      </c>
      <c r="J68" s="34">
        <v>2</v>
      </c>
      <c r="K68" s="34">
        <v>70</v>
      </c>
      <c r="L68" s="123"/>
      <c r="N68" s="35">
        <v>7.5769000000000011</v>
      </c>
      <c r="O68" s="35">
        <v>3.7071000000000001</v>
      </c>
      <c r="P68" s="35">
        <v>41.537799999299999</v>
      </c>
      <c r="Q68" s="35">
        <v>4.6036000000000001</v>
      </c>
      <c r="R68" s="43">
        <v>57.425399999300005</v>
      </c>
      <c r="U68" s="36">
        <v>6.8509722222999994</v>
      </c>
      <c r="V68" s="36">
        <v>3.625</v>
      </c>
      <c r="W68" s="36">
        <v>39.301587301400012</v>
      </c>
      <c r="X68" s="36">
        <v>3.75</v>
      </c>
      <c r="Y68" s="38">
        <v>53.527559523699985</v>
      </c>
    </row>
    <row r="69" spans="1:25" x14ac:dyDescent="0.2">
      <c r="A69" s="58" t="s">
        <v>103</v>
      </c>
      <c r="B69" s="148">
        <v>10770</v>
      </c>
      <c r="C69" s="33" t="s">
        <v>102</v>
      </c>
      <c r="D69" s="112" t="s">
        <v>179</v>
      </c>
      <c r="G69" s="34">
        <v>4</v>
      </c>
      <c r="H69" s="34">
        <v>2</v>
      </c>
      <c r="I69" s="34">
        <v>68</v>
      </c>
      <c r="J69" s="34">
        <v>16</v>
      </c>
      <c r="K69" s="34">
        <v>90</v>
      </c>
      <c r="L69" s="123"/>
      <c r="N69" s="35">
        <v>1.6109</v>
      </c>
      <c r="O69" s="35">
        <v>1.7071000000000001</v>
      </c>
      <c r="P69" s="35">
        <v>48.233599999199981</v>
      </c>
      <c r="Q69" s="35">
        <v>35.3474000008</v>
      </c>
      <c r="R69" s="43">
        <v>86.898999999999987</v>
      </c>
      <c r="U69" s="36">
        <v>1.3191287878000002</v>
      </c>
      <c r="V69" s="36">
        <v>1.625</v>
      </c>
      <c r="W69" s="36">
        <v>43.651041666700003</v>
      </c>
      <c r="X69" s="36">
        <v>34.641030844099994</v>
      </c>
      <c r="Y69" s="38">
        <v>81.23620129859998</v>
      </c>
    </row>
    <row r="70" spans="1:25" x14ac:dyDescent="0.2">
      <c r="A70" s="58" t="s">
        <v>105</v>
      </c>
      <c r="B70" s="148">
        <v>10772</v>
      </c>
      <c r="C70" s="33" t="s">
        <v>104</v>
      </c>
      <c r="D70" s="112" t="s">
        <v>180</v>
      </c>
      <c r="G70" s="34">
        <v>1</v>
      </c>
      <c r="I70" s="34">
        <v>22</v>
      </c>
      <c r="J70" s="34">
        <v>1</v>
      </c>
      <c r="K70" s="34">
        <v>24</v>
      </c>
      <c r="L70" s="123"/>
      <c r="N70" s="35">
        <v>0.57150000000000001</v>
      </c>
      <c r="P70" s="35">
        <v>15.3160999994</v>
      </c>
      <c r="Q70" s="35">
        <v>2.1213000000000002</v>
      </c>
      <c r="R70" s="43">
        <v>18.008899999400001</v>
      </c>
      <c r="U70" s="36">
        <v>0.58333333340000004</v>
      </c>
      <c r="W70" s="36">
        <v>14.2028769842</v>
      </c>
      <c r="X70" s="36">
        <v>1.875</v>
      </c>
      <c r="Y70" s="38">
        <v>16.661210317600002</v>
      </c>
    </row>
    <row r="71" spans="1:25" x14ac:dyDescent="0.2">
      <c r="A71" s="58" t="s">
        <v>107</v>
      </c>
      <c r="B71" s="148">
        <v>10710</v>
      </c>
      <c r="C71" s="33" t="s">
        <v>106</v>
      </c>
      <c r="D71" s="112" t="s">
        <v>181</v>
      </c>
      <c r="I71" s="34">
        <v>26</v>
      </c>
      <c r="J71" s="34">
        <v>3</v>
      </c>
      <c r="K71" s="34">
        <v>29</v>
      </c>
      <c r="L71" s="123"/>
      <c r="P71" s="35">
        <v>17.406800000200001</v>
      </c>
      <c r="Q71" s="35">
        <v>5.0102000000000002</v>
      </c>
      <c r="R71" s="43">
        <v>22.417000000199998</v>
      </c>
      <c r="W71" s="36">
        <v>15.565476190399998</v>
      </c>
      <c r="X71" s="36">
        <v>3.6875</v>
      </c>
      <c r="Y71" s="38">
        <v>19.252976190399998</v>
      </c>
    </row>
    <row r="72" spans="1:25" x14ac:dyDescent="0.2">
      <c r="A72" s="58" t="s">
        <v>109</v>
      </c>
      <c r="B72" s="148"/>
      <c r="C72" s="33" t="s">
        <v>108</v>
      </c>
      <c r="D72" s="112" t="s">
        <v>182</v>
      </c>
      <c r="G72" s="34">
        <v>13</v>
      </c>
      <c r="I72" s="34">
        <v>12</v>
      </c>
      <c r="J72" s="34">
        <v>1</v>
      </c>
      <c r="K72" s="34">
        <v>26</v>
      </c>
      <c r="L72" s="123"/>
      <c r="N72" s="35">
        <v>8.2799999998000011</v>
      </c>
      <c r="P72" s="35">
        <v>9.4771999998999998</v>
      </c>
      <c r="Q72" s="35">
        <v>2.9999999997</v>
      </c>
      <c r="R72" s="43">
        <v>20.757199999399997</v>
      </c>
      <c r="U72" s="36">
        <v>7.9624999998000003</v>
      </c>
      <c r="W72" s="36">
        <v>8.4166666664999994</v>
      </c>
      <c r="X72" s="36">
        <v>3</v>
      </c>
      <c r="Y72" s="38">
        <v>19.379166666299998</v>
      </c>
    </row>
    <row r="73" spans="1:25" ht="13.5" thickBot="1" x14ac:dyDescent="0.25">
      <c r="A73" s="58" t="s">
        <v>111</v>
      </c>
      <c r="B73" s="148">
        <v>10741</v>
      </c>
      <c r="C73" s="33" t="s">
        <v>110</v>
      </c>
      <c r="D73" s="112" t="s">
        <v>183</v>
      </c>
      <c r="G73" s="34">
        <v>5</v>
      </c>
      <c r="I73" s="34">
        <v>27</v>
      </c>
      <c r="J73" s="34">
        <v>4</v>
      </c>
      <c r="K73" s="34">
        <v>36</v>
      </c>
      <c r="L73" s="123"/>
      <c r="N73" s="35">
        <v>3.1741999999999999</v>
      </c>
      <c r="P73" s="35">
        <v>22.176199999600005</v>
      </c>
      <c r="Q73" s="35">
        <v>11.1213</v>
      </c>
      <c r="R73" s="43">
        <v>36.471699999600006</v>
      </c>
      <c r="U73" s="36">
        <v>3.05</v>
      </c>
      <c r="W73" s="36">
        <v>20.837797619</v>
      </c>
      <c r="X73" s="36">
        <v>10.875</v>
      </c>
      <c r="Y73" s="38">
        <v>34.762797618999997</v>
      </c>
    </row>
    <row r="74" spans="1:25" s="19" customFormat="1" ht="13.5" thickBot="1" x14ac:dyDescent="0.25">
      <c r="A74" s="79"/>
      <c r="B74" s="163"/>
      <c r="C74" s="90" t="s">
        <v>198</v>
      </c>
      <c r="D74" s="114"/>
      <c r="E74" s="27">
        <f>SUM(E68:E73)</f>
        <v>0</v>
      </c>
      <c r="F74" s="27">
        <f t="shared" ref="F74:K74" si="5">SUM(F68:F73)</f>
        <v>0</v>
      </c>
      <c r="G74" s="27">
        <f t="shared" si="5"/>
        <v>37</v>
      </c>
      <c r="H74" s="27">
        <f t="shared" si="5"/>
        <v>6</v>
      </c>
      <c r="I74" s="27">
        <f t="shared" si="5"/>
        <v>205</v>
      </c>
      <c r="J74" s="27">
        <f t="shared" si="5"/>
        <v>27</v>
      </c>
      <c r="K74" s="27">
        <f t="shared" si="5"/>
        <v>275</v>
      </c>
      <c r="L74" s="125"/>
      <c r="M74" s="82"/>
      <c r="N74" s="29">
        <v>21.213499999799996</v>
      </c>
      <c r="O74" s="29">
        <v>5.4142000000000001</v>
      </c>
      <c r="P74" s="29">
        <v>154.14769999759994</v>
      </c>
      <c r="Q74" s="29">
        <v>61.203800000500003</v>
      </c>
      <c r="R74" s="45">
        <v>241.9791999979</v>
      </c>
      <c r="S74" s="85"/>
      <c r="T74" s="85"/>
      <c r="U74" s="31">
        <v>19.765934343299993</v>
      </c>
      <c r="V74" s="31">
        <v>5.25</v>
      </c>
      <c r="W74" s="31">
        <v>141.9754464282</v>
      </c>
      <c r="X74" s="31">
        <v>57.828530844099994</v>
      </c>
      <c r="Y74" s="32">
        <v>224.81991161559986</v>
      </c>
    </row>
    <row r="75" spans="1:25" s="19" customFormat="1" ht="13.5" thickBot="1" x14ac:dyDescent="0.25">
      <c r="A75" s="60"/>
      <c r="B75" s="164"/>
      <c r="C75" s="7"/>
      <c r="D75" s="118"/>
      <c r="G75" s="52"/>
      <c r="H75" s="52"/>
      <c r="I75" s="52"/>
      <c r="J75" s="52"/>
      <c r="K75" s="52"/>
      <c r="L75" s="130"/>
      <c r="N75" s="50"/>
      <c r="O75" s="50"/>
      <c r="P75" s="50"/>
      <c r="Q75" s="50"/>
      <c r="R75" s="51"/>
      <c r="S75" s="22"/>
      <c r="T75" s="22"/>
      <c r="U75" s="40"/>
      <c r="V75" s="40"/>
      <c r="W75" s="40"/>
      <c r="X75" s="40"/>
      <c r="Y75" s="41"/>
    </row>
    <row r="76" spans="1:25" s="49" customFormat="1" ht="13.5" thickBot="1" x14ac:dyDescent="0.25">
      <c r="A76" s="56"/>
      <c r="B76" s="165"/>
      <c r="C76" s="89" t="s">
        <v>207</v>
      </c>
      <c r="D76" s="114"/>
      <c r="E76" s="110">
        <f>E63+E74</f>
        <v>13</v>
      </c>
      <c r="F76" s="110">
        <f t="shared" ref="F76:Y76" si="6">F63+F74</f>
        <v>7</v>
      </c>
      <c r="G76" s="110">
        <f t="shared" si="6"/>
        <v>462</v>
      </c>
      <c r="H76" s="110">
        <f t="shared" si="6"/>
        <v>138</v>
      </c>
      <c r="I76" s="110">
        <f t="shared" si="6"/>
        <v>1369</v>
      </c>
      <c r="J76" s="110">
        <f t="shared" si="6"/>
        <v>319</v>
      </c>
      <c r="K76" s="110">
        <f t="shared" si="6"/>
        <v>2308</v>
      </c>
      <c r="L76" s="143">
        <f t="shared" si="6"/>
        <v>46.075999999499999</v>
      </c>
      <c r="M76" s="92">
        <f t="shared" si="6"/>
        <v>44</v>
      </c>
      <c r="N76" s="92">
        <f t="shared" si="6"/>
        <v>271.27329999340026</v>
      </c>
      <c r="O76" s="92">
        <f t="shared" si="6"/>
        <v>120.22029999939996</v>
      </c>
      <c r="P76" s="92">
        <f t="shared" si="6"/>
        <v>1009.9342999847003</v>
      </c>
      <c r="Q76" s="92">
        <f t="shared" si="6"/>
        <v>695.46919999120007</v>
      </c>
      <c r="R76" s="93">
        <f t="shared" si="6"/>
        <v>2186.973099968202</v>
      </c>
      <c r="S76" s="160">
        <f t="shared" si="6"/>
        <v>37.916666666700003</v>
      </c>
      <c r="T76" s="160">
        <f t="shared" si="6"/>
        <v>39</v>
      </c>
      <c r="U76" s="160">
        <f t="shared" si="6"/>
        <v>257.31653408850036</v>
      </c>
      <c r="V76" s="160">
        <f t="shared" si="6"/>
        <v>114.82291666649999</v>
      </c>
      <c r="W76" s="160">
        <f t="shared" si="6"/>
        <v>912.44307359270022</v>
      </c>
      <c r="X76" s="160">
        <f t="shared" si="6"/>
        <v>619.42715097349992</v>
      </c>
      <c r="Y76" s="161">
        <f t="shared" si="6"/>
        <v>1980.9263419878996</v>
      </c>
    </row>
    <row r="77" spans="1:25" s="49" customFormat="1" ht="13.5" thickBot="1" x14ac:dyDescent="0.25">
      <c r="A77" s="56"/>
      <c r="B77" s="165"/>
      <c r="C77" s="89" t="s">
        <v>208</v>
      </c>
      <c r="D77" s="114"/>
      <c r="E77" s="27">
        <v>13</v>
      </c>
      <c r="F77" s="27">
        <v>6</v>
      </c>
      <c r="G77" s="28">
        <v>441</v>
      </c>
      <c r="H77" s="28">
        <v>136</v>
      </c>
      <c r="I77" s="28">
        <v>1248</v>
      </c>
      <c r="J77" s="28">
        <v>292</v>
      </c>
      <c r="K77" s="28">
        <v>2136</v>
      </c>
      <c r="L77" s="44"/>
      <c r="M77" s="27"/>
      <c r="N77" s="29"/>
      <c r="O77" s="29"/>
      <c r="P77" s="29"/>
      <c r="Q77" s="29"/>
      <c r="R77" s="45"/>
      <c r="S77" s="30"/>
      <c r="T77" s="30"/>
      <c r="U77" s="31"/>
      <c r="V77" s="31"/>
      <c r="W77" s="31"/>
      <c r="X77" s="31"/>
      <c r="Y77" s="32"/>
    </row>
    <row r="78" spans="1:25" s="19" customFormat="1" x14ac:dyDescent="0.2">
      <c r="A78" s="60"/>
      <c r="B78" s="164"/>
      <c r="C78" s="7"/>
      <c r="D78" s="118"/>
      <c r="G78" s="52"/>
      <c r="H78" s="52"/>
      <c r="I78" s="52"/>
      <c r="J78" s="52"/>
      <c r="K78" s="52"/>
      <c r="L78" s="130"/>
      <c r="N78" s="50"/>
      <c r="O78" s="50"/>
      <c r="P78" s="50"/>
      <c r="Q78" s="50"/>
      <c r="R78" s="51"/>
      <c r="S78" s="22"/>
      <c r="T78" s="22"/>
      <c r="U78" s="40"/>
      <c r="V78" s="40"/>
      <c r="W78" s="40"/>
      <c r="X78" s="40"/>
      <c r="Y78" s="41"/>
    </row>
    <row r="79" spans="1:25" s="19" customFormat="1" x14ac:dyDescent="0.2">
      <c r="A79" s="60"/>
      <c r="B79" s="164"/>
      <c r="C79" s="7"/>
      <c r="D79" s="118"/>
      <c r="G79" s="52"/>
      <c r="H79" s="52"/>
      <c r="I79" s="52"/>
      <c r="J79" s="52"/>
      <c r="K79" s="52"/>
      <c r="L79" s="130"/>
      <c r="N79" s="50"/>
      <c r="O79" s="50"/>
      <c r="P79" s="50"/>
      <c r="Q79" s="50"/>
      <c r="R79" s="51"/>
      <c r="S79" s="22"/>
      <c r="T79" s="22"/>
      <c r="U79" s="40"/>
      <c r="V79" s="40"/>
      <c r="W79" s="40"/>
      <c r="X79" s="40"/>
      <c r="Y79" s="41"/>
    </row>
    <row r="80" spans="1:25" ht="13.5" thickBot="1" x14ac:dyDescent="0.25">
      <c r="A80" s="58" t="s">
        <v>113</v>
      </c>
      <c r="B80" s="148"/>
      <c r="C80" s="33" t="s">
        <v>112</v>
      </c>
      <c r="D80" s="112" t="s">
        <v>184</v>
      </c>
      <c r="G80" s="34">
        <v>1</v>
      </c>
      <c r="I80" s="34">
        <v>9</v>
      </c>
      <c r="K80" s="34">
        <v>10</v>
      </c>
      <c r="L80" s="123"/>
      <c r="N80" s="35">
        <v>0.2475</v>
      </c>
      <c r="P80" s="35">
        <v>6.6057999998999994</v>
      </c>
      <c r="R80" s="43">
        <v>6.8532999998999991</v>
      </c>
      <c r="U80" s="36">
        <v>0.125</v>
      </c>
      <c r="W80" s="36">
        <v>5.7499999998</v>
      </c>
      <c r="Y80" s="38">
        <v>5.8749999998</v>
      </c>
    </row>
    <row r="81" spans="1:25" s="19" customFormat="1" ht="13.5" thickBot="1" x14ac:dyDescent="0.25">
      <c r="A81" s="79"/>
      <c r="B81" s="149"/>
      <c r="C81" s="90" t="s">
        <v>199</v>
      </c>
      <c r="D81" s="114"/>
      <c r="E81" s="82"/>
      <c r="F81" s="82"/>
      <c r="G81" s="28">
        <v>1</v>
      </c>
      <c r="H81" s="82"/>
      <c r="I81" s="28">
        <v>9</v>
      </c>
      <c r="J81" s="82"/>
      <c r="K81" s="28">
        <v>10</v>
      </c>
      <c r="L81" s="125"/>
      <c r="M81" s="82"/>
      <c r="N81" s="29">
        <v>0.2475</v>
      </c>
      <c r="O81" s="82"/>
      <c r="P81" s="29">
        <v>6.6057999998999994</v>
      </c>
      <c r="Q81" s="82"/>
      <c r="R81" s="45">
        <v>6.8532999998999991</v>
      </c>
      <c r="S81" s="85"/>
      <c r="T81" s="85"/>
      <c r="U81" s="31">
        <v>0.125</v>
      </c>
      <c r="V81" s="85"/>
      <c r="W81" s="31">
        <v>5.7499999998</v>
      </c>
      <c r="X81" s="85"/>
      <c r="Y81" s="32">
        <v>5.8749999998</v>
      </c>
    </row>
    <row r="82" spans="1:25" s="19" customFormat="1" x14ac:dyDescent="0.2">
      <c r="A82" s="60"/>
      <c r="B82" s="150"/>
      <c r="C82" s="7"/>
      <c r="D82" s="118"/>
      <c r="G82" s="52"/>
      <c r="I82" s="52"/>
      <c r="K82" s="52"/>
      <c r="L82" s="130"/>
      <c r="N82" s="50"/>
      <c r="P82" s="50"/>
      <c r="R82" s="51"/>
      <c r="S82" s="22"/>
      <c r="T82" s="22"/>
      <c r="U82" s="40"/>
      <c r="V82" s="22"/>
      <c r="W82" s="40"/>
      <c r="X82" s="22"/>
      <c r="Y82" s="41"/>
    </row>
    <row r="83" spans="1:25" s="19" customFormat="1" x14ac:dyDescent="0.2">
      <c r="A83" s="60"/>
      <c r="B83" s="150"/>
      <c r="C83" s="7"/>
      <c r="D83" s="118"/>
      <c r="G83" s="52"/>
      <c r="I83" s="52"/>
      <c r="K83" s="52"/>
      <c r="L83" s="130"/>
      <c r="N83" s="50"/>
      <c r="P83" s="50"/>
      <c r="R83" s="51"/>
      <c r="S83" s="22"/>
      <c r="T83" s="22"/>
      <c r="U83" s="40"/>
      <c r="V83" s="22"/>
      <c r="W83" s="40"/>
      <c r="X83" s="22"/>
      <c r="Y83" s="41"/>
    </row>
    <row r="84" spans="1:25" x14ac:dyDescent="0.2">
      <c r="A84" s="58" t="s">
        <v>115</v>
      </c>
      <c r="B84" s="148"/>
      <c r="C84" s="33" t="s">
        <v>114</v>
      </c>
      <c r="D84" s="112" t="s">
        <v>186</v>
      </c>
      <c r="G84" s="34">
        <v>3</v>
      </c>
      <c r="H84" s="34">
        <v>2</v>
      </c>
      <c r="I84" s="34">
        <v>161</v>
      </c>
      <c r="J84" s="34">
        <v>29</v>
      </c>
      <c r="K84" s="34">
        <v>195</v>
      </c>
      <c r="L84" s="123"/>
      <c r="N84" s="35">
        <v>1.7741999999999998</v>
      </c>
      <c r="O84" s="35">
        <v>2</v>
      </c>
      <c r="P84" s="35">
        <v>100.03649999949991</v>
      </c>
      <c r="Q84" s="35">
        <v>43.699000000799991</v>
      </c>
      <c r="R84" s="43">
        <v>147.50970000029994</v>
      </c>
      <c r="U84" s="36">
        <v>1.65</v>
      </c>
      <c r="V84" s="36">
        <v>2</v>
      </c>
      <c r="W84" s="36">
        <v>87.619476010800028</v>
      </c>
      <c r="X84" s="36">
        <v>31.385765276699995</v>
      </c>
      <c r="Y84" s="38">
        <v>122.65524128749999</v>
      </c>
    </row>
    <row r="85" spans="1:25" x14ac:dyDescent="0.2">
      <c r="A85" s="58" t="s">
        <v>117</v>
      </c>
      <c r="B85" s="148"/>
      <c r="C85" s="33" t="s">
        <v>116</v>
      </c>
      <c r="D85" s="112" t="s">
        <v>187</v>
      </c>
      <c r="H85" s="34">
        <v>1</v>
      </c>
      <c r="I85" s="34">
        <v>7</v>
      </c>
      <c r="K85" s="34">
        <v>8</v>
      </c>
      <c r="L85" s="123"/>
      <c r="O85" s="35">
        <v>1</v>
      </c>
      <c r="P85" s="35">
        <v>5.6152999999999995</v>
      </c>
      <c r="R85" s="43">
        <v>6.6152999999999995</v>
      </c>
      <c r="V85" s="36">
        <v>1</v>
      </c>
      <c r="W85" s="36">
        <v>4.9583333333000006</v>
      </c>
      <c r="Y85" s="38">
        <v>5.9583333333000006</v>
      </c>
    </row>
    <row r="86" spans="1:25" x14ac:dyDescent="0.2">
      <c r="A86" s="58" t="s">
        <v>119</v>
      </c>
      <c r="B86" s="148"/>
      <c r="C86" s="33" t="s">
        <v>118</v>
      </c>
      <c r="D86" s="112" t="s">
        <v>188</v>
      </c>
      <c r="G86" s="34">
        <v>1</v>
      </c>
      <c r="I86" s="34">
        <v>12</v>
      </c>
      <c r="J86" s="34">
        <v>5</v>
      </c>
      <c r="K86" s="34">
        <v>18</v>
      </c>
      <c r="L86" s="123"/>
      <c r="N86" s="35">
        <v>0.495</v>
      </c>
      <c r="P86" s="35">
        <v>8.5438999996999989</v>
      </c>
      <c r="Q86" s="35">
        <v>10.644500000000001</v>
      </c>
      <c r="R86" s="43">
        <v>19.683399999700001</v>
      </c>
      <c r="U86" s="36">
        <v>0.4375</v>
      </c>
      <c r="W86" s="36">
        <v>7.6278409087999997</v>
      </c>
      <c r="X86" s="36">
        <v>9.25</v>
      </c>
      <c r="Y86" s="38">
        <v>17.3153409088</v>
      </c>
    </row>
    <row r="87" spans="1:25" x14ac:dyDescent="0.2">
      <c r="A87" s="58" t="s">
        <v>121</v>
      </c>
      <c r="B87" s="148"/>
      <c r="C87" s="33" t="s">
        <v>120</v>
      </c>
      <c r="D87" s="112" t="s">
        <v>189</v>
      </c>
      <c r="G87" s="34">
        <v>2</v>
      </c>
      <c r="I87" s="34">
        <v>3</v>
      </c>
      <c r="K87" s="34">
        <v>5</v>
      </c>
      <c r="L87" s="123"/>
      <c r="N87" s="35">
        <v>0.89910000000000001</v>
      </c>
      <c r="P87" s="35">
        <v>3</v>
      </c>
      <c r="R87" s="43">
        <v>3.8991000000000002</v>
      </c>
      <c r="U87" s="36">
        <v>0.58333333329999992</v>
      </c>
      <c r="W87" s="36">
        <v>3</v>
      </c>
      <c r="Y87" s="38">
        <v>3.5833333333000001</v>
      </c>
    </row>
    <row r="88" spans="1:25" x14ac:dyDescent="0.2">
      <c r="A88" s="58" t="s">
        <v>123</v>
      </c>
      <c r="B88" s="148"/>
      <c r="C88" s="33" t="s">
        <v>122</v>
      </c>
      <c r="D88" s="112" t="s">
        <v>190</v>
      </c>
      <c r="I88" s="34">
        <v>9</v>
      </c>
      <c r="J88" s="34">
        <v>3</v>
      </c>
      <c r="K88" s="34">
        <v>12</v>
      </c>
      <c r="L88" s="123"/>
      <c r="P88" s="35">
        <v>5.6727999999999987</v>
      </c>
      <c r="Q88" s="35">
        <v>5.6717999996000001</v>
      </c>
      <c r="R88" s="43">
        <v>11.344599999600002</v>
      </c>
      <c r="W88" s="36">
        <v>4.5625000001</v>
      </c>
      <c r="X88" s="36">
        <v>4.84375</v>
      </c>
      <c r="Y88" s="38">
        <v>9.4062500001</v>
      </c>
    </row>
    <row r="89" spans="1:25" x14ac:dyDescent="0.2">
      <c r="A89" s="58" t="s">
        <v>125</v>
      </c>
      <c r="B89" s="148"/>
      <c r="C89" s="33" t="s">
        <v>124</v>
      </c>
      <c r="D89" s="112" t="s">
        <v>191</v>
      </c>
      <c r="G89" s="34">
        <v>1</v>
      </c>
      <c r="I89" s="34">
        <v>4</v>
      </c>
      <c r="J89" s="34">
        <v>1</v>
      </c>
      <c r="K89" s="34">
        <v>6</v>
      </c>
      <c r="L89" s="123"/>
      <c r="N89" s="35">
        <v>0.495</v>
      </c>
      <c r="P89" s="35">
        <v>2.601</v>
      </c>
      <c r="Q89" s="35">
        <v>1.8370999998000002</v>
      </c>
      <c r="R89" s="43">
        <v>4.9330999998000005</v>
      </c>
      <c r="U89" s="36">
        <v>0.4375</v>
      </c>
      <c r="W89" s="36">
        <v>2.2916666666999999</v>
      </c>
      <c r="X89" s="36">
        <v>1.40625</v>
      </c>
      <c r="Y89" s="38">
        <v>4.1354166666999994</v>
      </c>
    </row>
    <row r="90" spans="1:25" ht="13.5" thickBot="1" x14ac:dyDescent="0.25">
      <c r="A90" s="58" t="s">
        <v>127</v>
      </c>
      <c r="B90" s="148"/>
      <c r="C90" s="33" t="s">
        <v>126</v>
      </c>
      <c r="D90" s="112" t="s">
        <v>192</v>
      </c>
      <c r="G90" s="34">
        <v>1</v>
      </c>
      <c r="I90" s="34">
        <v>2</v>
      </c>
      <c r="J90" s="34">
        <v>1</v>
      </c>
      <c r="K90" s="34">
        <v>4</v>
      </c>
      <c r="L90" s="123"/>
      <c r="N90" s="35">
        <v>0.495</v>
      </c>
      <c r="P90" s="35">
        <v>0.90820000000000001</v>
      </c>
      <c r="Q90" s="35">
        <v>1.7321</v>
      </c>
      <c r="R90" s="43">
        <v>3.1353</v>
      </c>
      <c r="U90" s="36">
        <v>0.4375</v>
      </c>
      <c r="W90" s="36">
        <v>0.375</v>
      </c>
      <c r="X90" s="36">
        <v>1.875</v>
      </c>
      <c r="Y90" s="38">
        <v>2.6875</v>
      </c>
    </row>
    <row r="91" spans="1:25" s="19" customFormat="1" ht="13.5" thickBot="1" x14ac:dyDescent="0.25">
      <c r="A91" s="79"/>
      <c r="B91" s="163"/>
      <c r="C91" s="90" t="s">
        <v>200</v>
      </c>
      <c r="D91" s="114"/>
      <c r="E91" s="27">
        <f>SUM(E84:E90)</f>
        <v>0</v>
      </c>
      <c r="F91" s="27">
        <f t="shared" ref="F91:K91" si="7">SUM(F84:F90)</f>
        <v>0</v>
      </c>
      <c r="G91" s="27">
        <f t="shared" si="7"/>
        <v>8</v>
      </c>
      <c r="H91" s="27">
        <f t="shared" si="7"/>
        <v>3</v>
      </c>
      <c r="I91" s="27">
        <f t="shared" si="7"/>
        <v>198</v>
      </c>
      <c r="J91" s="27">
        <f t="shared" si="7"/>
        <v>39</v>
      </c>
      <c r="K91" s="27">
        <f t="shared" si="7"/>
        <v>248</v>
      </c>
      <c r="L91" s="125"/>
      <c r="M91" s="82"/>
      <c r="N91" s="29">
        <v>4.1583000000000006</v>
      </c>
      <c r="O91" s="29">
        <v>3</v>
      </c>
      <c r="P91" s="29">
        <v>126.37769999919988</v>
      </c>
      <c r="Q91" s="29">
        <v>63.584500000199995</v>
      </c>
      <c r="R91" s="45">
        <v>197.12049999939998</v>
      </c>
      <c r="S91" s="85"/>
      <c r="T91" s="85"/>
      <c r="U91" s="31">
        <v>3.5458333333000001</v>
      </c>
      <c r="V91" s="31">
        <v>3</v>
      </c>
      <c r="W91" s="31">
        <v>110.4348169197</v>
      </c>
      <c r="X91" s="31">
        <v>48.760765276700013</v>
      </c>
      <c r="Y91" s="32">
        <v>165.74141552969999</v>
      </c>
    </row>
    <row r="92" spans="1:25" s="19" customFormat="1" ht="13.5" thickBot="1" x14ac:dyDescent="0.25">
      <c r="A92" s="60"/>
      <c r="B92" s="164"/>
      <c r="C92" s="7"/>
      <c r="D92" s="118"/>
      <c r="G92" s="52"/>
      <c r="H92" s="52"/>
      <c r="I92" s="52"/>
      <c r="J92" s="52"/>
      <c r="K92" s="52"/>
      <c r="L92" s="130"/>
      <c r="N92" s="50"/>
      <c r="O92" s="50"/>
      <c r="P92" s="50"/>
      <c r="Q92" s="50"/>
      <c r="R92" s="51"/>
      <c r="S92" s="22"/>
      <c r="T92" s="22"/>
      <c r="U92" s="40"/>
      <c r="V92" s="40"/>
      <c r="W92" s="40"/>
      <c r="X92" s="40"/>
      <c r="Y92" s="41"/>
    </row>
    <row r="93" spans="1:25" s="49" customFormat="1" ht="13.5" thickBot="1" x14ac:dyDescent="0.25">
      <c r="A93" s="56"/>
      <c r="B93" s="165"/>
      <c r="C93" s="90" t="s">
        <v>209</v>
      </c>
      <c r="D93" s="114"/>
      <c r="E93" s="110">
        <f>E76+E81+E91</f>
        <v>13</v>
      </c>
      <c r="F93" s="110">
        <f t="shared" ref="F93:Y93" si="8">F76+F81+F91</f>
        <v>7</v>
      </c>
      <c r="G93" s="110">
        <f t="shared" si="8"/>
        <v>471</v>
      </c>
      <c r="H93" s="110">
        <f t="shared" si="8"/>
        <v>141</v>
      </c>
      <c r="I93" s="110">
        <f t="shared" si="8"/>
        <v>1576</v>
      </c>
      <c r="J93" s="110">
        <f t="shared" si="8"/>
        <v>358</v>
      </c>
      <c r="K93" s="110">
        <f t="shared" si="8"/>
        <v>2566</v>
      </c>
      <c r="L93" s="143">
        <f t="shared" si="8"/>
        <v>46.075999999499999</v>
      </c>
      <c r="M93" s="92">
        <f t="shared" si="8"/>
        <v>44</v>
      </c>
      <c r="N93" s="92">
        <f t="shared" si="8"/>
        <v>275.67909999340026</v>
      </c>
      <c r="O93" s="92">
        <f t="shared" si="8"/>
        <v>123.22029999939996</v>
      </c>
      <c r="P93" s="92">
        <f t="shared" si="8"/>
        <v>1142.9177999838003</v>
      </c>
      <c r="Q93" s="92">
        <f t="shared" si="8"/>
        <v>759.05369999140009</v>
      </c>
      <c r="R93" s="93">
        <f t="shared" si="8"/>
        <v>2390.9468999675023</v>
      </c>
      <c r="S93" s="160">
        <f t="shared" si="8"/>
        <v>37.916666666700003</v>
      </c>
      <c r="T93" s="160">
        <f t="shared" si="8"/>
        <v>39</v>
      </c>
      <c r="U93" s="160">
        <f t="shared" si="8"/>
        <v>260.98736742180034</v>
      </c>
      <c r="V93" s="160">
        <f t="shared" si="8"/>
        <v>117.82291666649999</v>
      </c>
      <c r="W93" s="160">
        <f t="shared" si="8"/>
        <v>1028.6278905122003</v>
      </c>
      <c r="X93" s="160">
        <f t="shared" si="8"/>
        <v>668.18791625019992</v>
      </c>
      <c r="Y93" s="161">
        <f t="shared" si="8"/>
        <v>2152.5427575173994</v>
      </c>
    </row>
    <row r="94" spans="1:25" s="19" customFormat="1" ht="13.5" thickBot="1" x14ac:dyDescent="0.25">
      <c r="A94" s="62"/>
      <c r="B94" s="120"/>
      <c r="C94" s="64" t="s">
        <v>204</v>
      </c>
      <c r="D94" s="120"/>
      <c r="E94" s="97">
        <v>13</v>
      </c>
      <c r="F94" s="97">
        <v>6</v>
      </c>
      <c r="G94" s="97">
        <v>447</v>
      </c>
      <c r="H94" s="97">
        <v>139</v>
      </c>
      <c r="I94" s="97">
        <v>1427</v>
      </c>
      <c r="J94" s="97">
        <v>327</v>
      </c>
      <c r="K94" s="97">
        <v>2359</v>
      </c>
      <c r="L94" s="156"/>
      <c r="M94" s="98"/>
      <c r="N94" s="98"/>
      <c r="O94" s="98"/>
      <c r="P94" s="98"/>
      <c r="Q94" s="98"/>
      <c r="R94" s="157"/>
      <c r="S94" s="99"/>
      <c r="T94" s="99"/>
      <c r="U94" s="99"/>
      <c r="V94" s="99"/>
      <c r="W94" s="99"/>
      <c r="X94" s="99"/>
      <c r="Y94" s="100"/>
    </row>
  </sheetData>
  <mergeCells count="20">
    <mergeCell ref="D2:D4"/>
    <mergeCell ref="C2:C4"/>
    <mergeCell ref="Y3:Y4"/>
    <mergeCell ref="B2:B4"/>
    <mergeCell ref="A2:A4"/>
    <mergeCell ref="A1:C1"/>
    <mergeCell ref="U3:V3"/>
    <mergeCell ref="W3:X3"/>
    <mergeCell ref="K3:K4"/>
    <mergeCell ref="R3:R4"/>
    <mergeCell ref="E3:F3"/>
    <mergeCell ref="G3:H3"/>
    <mergeCell ref="I3:J3"/>
    <mergeCell ref="L3:M3"/>
    <mergeCell ref="N3:O3"/>
    <mergeCell ref="P3:Q3"/>
    <mergeCell ref="S3:T3"/>
    <mergeCell ref="S2:Y2"/>
    <mergeCell ref="L2:R2"/>
    <mergeCell ref="E2:K2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Instituttsektoren totalt</vt:lpstr>
      <vt:lpstr>Internasjonale medforfattere</vt:lpstr>
      <vt:lpstr>Uten internasjonale medforfatte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Høvin</dc:creator>
  <cp:lastModifiedBy>Tanja Høvin</cp:lastModifiedBy>
  <cp:lastPrinted>2016-04-29T13:39:04Z</cp:lastPrinted>
  <dcterms:created xsi:type="dcterms:W3CDTF">2016-04-29T11:47:58Z</dcterms:created>
  <dcterms:modified xsi:type="dcterms:W3CDTF">2016-04-29T14:08:24Z</dcterms:modified>
</cp:coreProperties>
</file>